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20" yWindow="0" windowWidth="17540" windowHeight="19960" tabRatio="766"/>
  </bookViews>
  <sheets>
    <sheet name="Produktkategorien &amp; MIPS" sheetId="1" r:id="rId1"/>
    <sheet name="Zusammensetzung Möbel" sheetId="10" r:id="rId2"/>
    <sheet name="Zusammensetzung Textilien" sheetId="9" r:id="rId3"/>
    <sheet name="MIPS Möbel" sheetId="11" r:id="rId4"/>
    <sheet name="MIPS Textilien" sheetId="2" r:id="rId5"/>
    <sheet name="MIPS Elektro(nik)geräte" sheetId="12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1" l="1"/>
  <c r="G39" i="1"/>
  <c r="G31" i="1"/>
  <c r="G28" i="1"/>
  <c r="J33" i="1"/>
  <c r="G27" i="1"/>
  <c r="G25" i="1"/>
  <c r="G22" i="1"/>
  <c r="G21" i="1"/>
  <c r="G19" i="1"/>
  <c r="G16" i="1"/>
  <c r="G13" i="1"/>
  <c r="G8" i="1"/>
  <c r="G3" i="1"/>
  <c r="N52" i="1"/>
  <c r="M52" i="1"/>
  <c r="J52" i="1"/>
  <c r="N51" i="1"/>
  <c r="M51" i="1"/>
  <c r="J51" i="1"/>
  <c r="N50" i="1"/>
  <c r="M50" i="1"/>
  <c r="J50" i="1"/>
  <c r="N49" i="1"/>
  <c r="M49" i="1"/>
  <c r="J49" i="1"/>
  <c r="N48" i="1"/>
  <c r="M48" i="1"/>
  <c r="J48" i="1"/>
  <c r="N47" i="1"/>
  <c r="M47" i="1"/>
  <c r="J47" i="1"/>
  <c r="N39" i="1"/>
  <c r="M39" i="1"/>
  <c r="J39" i="1"/>
  <c r="N46" i="1"/>
  <c r="M46" i="1"/>
  <c r="J46" i="1"/>
  <c r="N45" i="1"/>
  <c r="M45" i="1"/>
  <c r="J45" i="1"/>
  <c r="N44" i="1"/>
  <c r="M44" i="1"/>
  <c r="J44" i="1"/>
  <c r="N43" i="1"/>
  <c r="M43" i="1"/>
  <c r="J43" i="1"/>
  <c r="N42" i="1"/>
  <c r="M42" i="1"/>
  <c r="J42" i="1"/>
  <c r="N41" i="1"/>
  <c r="M41" i="1"/>
  <c r="J41" i="1"/>
  <c r="N40" i="1"/>
  <c r="M40" i="1"/>
  <c r="J40" i="1"/>
  <c r="N38" i="1"/>
  <c r="M38" i="1"/>
  <c r="J38" i="1"/>
  <c r="N37" i="1"/>
  <c r="M37" i="1"/>
  <c r="J37" i="1"/>
  <c r="N36" i="1"/>
  <c r="M36" i="1"/>
  <c r="J36" i="1"/>
  <c r="N35" i="1"/>
  <c r="M35" i="1"/>
  <c r="J35" i="1"/>
  <c r="N34" i="1"/>
  <c r="M34" i="1"/>
  <c r="J34" i="1"/>
  <c r="N33" i="1"/>
  <c r="M33" i="1"/>
  <c r="N32" i="1"/>
  <c r="M32" i="1"/>
  <c r="J32" i="1"/>
  <c r="N31" i="1"/>
  <c r="M31" i="1"/>
  <c r="J31" i="1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4" i="12"/>
  <c r="N8" i="1"/>
  <c r="M8" i="1"/>
  <c r="K8" i="1"/>
  <c r="J8" i="1"/>
  <c r="N3" i="1"/>
  <c r="M3" i="1"/>
  <c r="K3" i="1"/>
  <c r="J3" i="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4" i="11"/>
  <c r="B32" i="10"/>
  <c r="I32" i="11"/>
  <c r="N4" i="11"/>
  <c r="H32" i="11"/>
  <c r="M4" i="11"/>
  <c r="G32" i="11"/>
  <c r="L4" i="11"/>
  <c r="F32" i="11"/>
  <c r="K4" i="11"/>
  <c r="E44" i="2"/>
  <c r="D44" i="2"/>
  <c r="C44" i="2"/>
  <c r="B44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N26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M26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L26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K26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N4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M4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L4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K4" i="2"/>
  <c r="B38" i="9"/>
  <c r="B21" i="9"/>
</calcChain>
</file>

<file path=xl/sharedStrings.xml><?xml version="1.0" encoding="utf-8"?>
<sst xmlns="http://schemas.openxmlformats.org/spreadsheetml/2006/main" count="353" uniqueCount="166">
  <si>
    <t>Möbel</t>
  </si>
  <si>
    <t>Textilien</t>
  </si>
  <si>
    <t>Hausrat</t>
  </si>
  <si>
    <t>Nr.</t>
  </si>
  <si>
    <t>kg / Stück</t>
  </si>
  <si>
    <t>"Do it yourself"</t>
  </si>
  <si>
    <t>Bücher</t>
  </si>
  <si>
    <t>Multimedia</t>
  </si>
  <si>
    <t>Beispiele</t>
  </si>
  <si>
    <t>Wohnzimmermöbel z.B. TV Schrank</t>
  </si>
  <si>
    <t>Schlafzimmermöbel z.B. Bettgestell</t>
  </si>
  <si>
    <t>Tischmöbel z.B. Schreibtisch, Wickeltisch, Esstisch</t>
  </si>
  <si>
    <t>Sitzmöbel z.B. Stuhl, Sofa</t>
  </si>
  <si>
    <t>Kleidung z.B. Hose, Jacke</t>
  </si>
  <si>
    <t>Heimtexilien z.B. Gardinen, Bettzeug</t>
  </si>
  <si>
    <t>Accessoires z.B. Handschuhe, Schmuck</t>
  </si>
  <si>
    <t>Taschen</t>
  </si>
  <si>
    <t>Schuhe</t>
  </si>
  <si>
    <t>Haushaltswaren z.B. Wäscheständer, Eimer</t>
  </si>
  <si>
    <t>Küchenzubehör z.B. Kochgeschirr, Bestecke</t>
  </si>
  <si>
    <t>Dekoration z.B. Bilder, Kerzenständer</t>
  </si>
  <si>
    <t>Materialien z.B. Glasplatte, Jalousie</t>
  </si>
  <si>
    <t>Sanitärmaterialien z.B. Duschkopf, Toilettenpapierhalterung</t>
  </si>
  <si>
    <t>Werkzeug z.B. Schubkarre, Hammer</t>
  </si>
  <si>
    <t>Filme z.B. DVD</t>
  </si>
  <si>
    <t>Musik z.B. CD, Kassette</t>
  </si>
  <si>
    <t>Verkehrsmittel</t>
  </si>
  <si>
    <t>Andere z.B. Kinderwagen, Rollstuhl</t>
  </si>
  <si>
    <t>Schwere Teppiche</t>
  </si>
  <si>
    <t xml:space="preserve">Produkt-Kategorien </t>
  </si>
  <si>
    <t>Freizeit</t>
  </si>
  <si>
    <t>Elektro- und Elektronikgeräte</t>
  </si>
  <si>
    <t>Sport- &amp; Spielwaren z.B. Puzzle, Strandspielzeug, Billard</t>
  </si>
  <si>
    <t>z.B. Sachbücher, Belletristik, Kinder- &amp; Jugendbücher</t>
  </si>
  <si>
    <t>Fahrräder z.B. Mountainbike,Tandem</t>
  </si>
  <si>
    <t>Kochen mit Gas z.B. Camping Gaskocher, Gasherd</t>
  </si>
  <si>
    <t>Heizen mit Gas z.B. Gas Boiler, Gas Kachelofen</t>
  </si>
  <si>
    <t>Gasgeräte und Sonstiges</t>
  </si>
  <si>
    <t>Heizen mit Sonstiges z.B. Holz</t>
  </si>
  <si>
    <t xml:space="preserve">Videospiele z.B. CD </t>
  </si>
  <si>
    <t>Hose</t>
  </si>
  <si>
    <t>Kleid</t>
  </si>
  <si>
    <t>Sweatshirts/leichte Jacken (keine Wolle)</t>
  </si>
  <si>
    <t>T-Shirts (keine Wolle)</t>
  </si>
  <si>
    <t>Shirt aus Wolle</t>
  </si>
  <si>
    <t>Lederschuhe</t>
  </si>
  <si>
    <t>Jacke aus Wolle/Daunen</t>
  </si>
  <si>
    <t>Pelzmantel</t>
  </si>
  <si>
    <t>Lederjacke</t>
  </si>
  <si>
    <t>Accessoires (kein Leder)</t>
  </si>
  <si>
    <t>Accessoires  (Leder)</t>
  </si>
  <si>
    <t>Accessoires  (Wolle)</t>
  </si>
  <si>
    <t>Sonstige Jacken (Outdoor)</t>
  </si>
  <si>
    <t>SUMME</t>
  </si>
  <si>
    <t>Ressourceneinsparung durch Lebensdauerverlängerung</t>
  </si>
  <si>
    <t>Abiotisches Material / Stück</t>
  </si>
  <si>
    <t>Biotisches Material / Stück</t>
  </si>
  <si>
    <t>Mikrowellengerät</t>
  </si>
  <si>
    <t>Geschirrspülmaschine</t>
  </si>
  <si>
    <t>Haushaltsgroßgeräte</t>
  </si>
  <si>
    <t>Garten-Tier-Urlaub z.B. Zelt, Aquarium, Koffer</t>
  </si>
  <si>
    <t>Teppich aus Wolle, klein</t>
  </si>
  <si>
    <t>Handtuch</t>
  </si>
  <si>
    <t>Kissenhülle</t>
  </si>
  <si>
    <t>Kissen</t>
  </si>
  <si>
    <t xml:space="preserve">Decke </t>
  </si>
  <si>
    <t>Tagesdecke</t>
  </si>
  <si>
    <t>Vorhang</t>
  </si>
  <si>
    <t>Badetuch/Bademantel</t>
  </si>
  <si>
    <t>Tischdecke</t>
  </si>
  <si>
    <t>Decke aus Wolle</t>
  </si>
  <si>
    <t>Kleider</t>
  </si>
  <si>
    <t>Wasser / Stück</t>
  </si>
  <si>
    <t>Luft / Stück</t>
  </si>
  <si>
    <t>-</t>
  </si>
  <si>
    <t xml:space="preserve">Ressourceneinsparung durch Wiederverwendung unter Annahme der Neuproduktersetzung  </t>
  </si>
  <si>
    <t>Kühlschrank</t>
  </si>
  <si>
    <t>Toaster, Fön</t>
  </si>
  <si>
    <t>Bildschirme, Monitore und TV Geräte</t>
  </si>
  <si>
    <t>PC, Drucker, Tastatur</t>
  </si>
  <si>
    <t>Hi-Fi-Anlage, Musikinstrument</t>
  </si>
  <si>
    <t>Rasenmäher, Heckenschere</t>
  </si>
  <si>
    <t>Elektrische Eisebahn, Fahrradcomputer</t>
  </si>
  <si>
    <t>Leuchten</t>
  </si>
  <si>
    <t>Hängelampe, Tischlampe</t>
  </si>
  <si>
    <t>Bezeichnung</t>
  </si>
  <si>
    <t>Durch-schnittsgewicht</t>
  </si>
  <si>
    <t>kg / Jahr</t>
  </si>
  <si>
    <t xml:space="preserve">Zur Wiederverwendung aufbereitete Produktmengen </t>
  </si>
  <si>
    <t>Abiotisches Material / Jahr</t>
  </si>
  <si>
    <t>Biotisches Material / Jahr</t>
  </si>
  <si>
    <t>Bodenbewegung in der Land- und Forstwirtschaft / Jahr</t>
  </si>
  <si>
    <t>Wasser / Jahr</t>
  </si>
  <si>
    <t>Luft / Jahr</t>
  </si>
  <si>
    <t>Ausgewählte Produkte</t>
  </si>
  <si>
    <r>
      <t xml:space="preserve">Stück / Jahr   </t>
    </r>
    <r>
      <rPr>
        <b/>
        <i/>
        <sz val="12"/>
        <color rgb="FFFF0000"/>
        <rFont val="Arial"/>
      </rPr>
      <t>(bitte Spalte ausfüllen)</t>
    </r>
  </si>
  <si>
    <t>Heim-Textilien</t>
  </si>
  <si>
    <t>Jeans</t>
  </si>
  <si>
    <t>Kurze Hose</t>
  </si>
  <si>
    <t xml:space="preserve">Rock </t>
  </si>
  <si>
    <t>Rock</t>
  </si>
  <si>
    <t>Teppich, klein (Baumwolle)</t>
  </si>
  <si>
    <t>Bettlaken (Baumwolle)</t>
  </si>
  <si>
    <t>Bettdeckenbezug (Baumwolle)</t>
  </si>
  <si>
    <t>MIPS Daten unter Berücksichtigung der Produktgruppenzusammensetzung "Kleider"</t>
  </si>
  <si>
    <t>MIPS Daten unter Berücksichtigung der Produktgruppenzusammensetzung "Heim-Textilien"</t>
  </si>
  <si>
    <t>Textilien insgesamt</t>
  </si>
  <si>
    <t>Kleider + Heim-Textilien</t>
  </si>
  <si>
    <t>MIPS Daten nach Kotakorpi et al. 2008</t>
  </si>
  <si>
    <r>
      <t>Länge der 2. Nutzungsphase ausgedrückt als Anteil an Gesamtlebensdauer nach WRAP 2011b</t>
    </r>
    <r>
      <rPr>
        <b/>
        <i/>
        <sz val="12"/>
        <color rgb="FFFF0000"/>
        <rFont val="Arial"/>
      </rPr>
      <t xml:space="preserve">                              (bitte Zahlen in Spalte anpassen - optional)</t>
    </r>
  </si>
  <si>
    <r>
      <t>Zusammensetzung Produktkategorie  Textilien insgesamt nach Stück, in Prozent</t>
    </r>
    <r>
      <rPr>
        <b/>
        <i/>
        <sz val="12"/>
        <color rgb="FFFF0000"/>
        <rFont val="Arial"/>
      </rPr>
      <t xml:space="preserve">                                                  (bitte Zahlen in Spalte anpassen)</t>
    </r>
  </si>
  <si>
    <t>Bett und Matratze, 140 cm (Transport von Ostasien)</t>
  </si>
  <si>
    <t>Sofa mit Massivholzgestell, 2 Personen (Transport innerhalb Europas)</t>
  </si>
  <si>
    <t>Sofa mit Massivholzgestell, 2 Personen (Transport von Ostasien)</t>
  </si>
  <si>
    <t>Sofa, 3 Personen (Transport innerhalb Europas)</t>
  </si>
  <si>
    <t>Sofa, 3 Personen (Transport von Ostasien)</t>
  </si>
  <si>
    <t>Küchenstuhl, Massivholz, Kiefer (Transport innerhalb Europas)</t>
  </si>
  <si>
    <t>Küchenstuhl, Faserholz (Transport innerhalb Europas)</t>
  </si>
  <si>
    <t>Sessel (Transport von Ostasien)</t>
  </si>
  <si>
    <t>Sessel (Transport innerhalb Europas)</t>
  </si>
  <si>
    <t>Bürostuhl</t>
  </si>
  <si>
    <t>Barstuhl, Massivholz</t>
  </si>
  <si>
    <t>Bank, Massivholz</t>
  </si>
  <si>
    <t>Küchentisch, Faserholz (Transport innerhalb Europas)</t>
  </si>
  <si>
    <t>Schreibtisch (Transport innerhalb Europas)</t>
  </si>
  <si>
    <t>Küchentisch, Massivholz, Birke (Transport innerhalb Europas)</t>
  </si>
  <si>
    <t>Küchentisch mit 4 Stühlen, Massivholz, Kiefer (Transport innerhalb Europas)</t>
  </si>
  <si>
    <t>Kleiner Tisch (Transport innerhalb Europas)</t>
  </si>
  <si>
    <t>TV Tisch, Massivholz, Kiefer (Transport innerhalb Europas)</t>
  </si>
  <si>
    <t>Nachttisch (Transport innerhalb Europas)</t>
  </si>
  <si>
    <t>Bartisch</t>
  </si>
  <si>
    <t>Servierwaagen</t>
  </si>
  <si>
    <t>Holzregal</t>
  </si>
  <si>
    <t>Bücherregal, Holzfaser (Transport innerhalb Europas)</t>
  </si>
  <si>
    <t>Regalbrett</t>
  </si>
  <si>
    <t>Schublade</t>
  </si>
  <si>
    <t>Vitrine</t>
  </si>
  <si>
    <r>
      <t>Zusammensetzung Möbel nach Stück, in Prozent</t>
    </r>
    <r>
      <rPr>
        <b/>
        <i/>
        <sz val="12"/>
        <color rgb="FFFF0000"/>
        <rFont val="Arial"/>
      </rPr>
      <t xml:space="preserve">      (bitte Zahlen in Spalte anpassen)</t>
    </r>
  </si>
  <si>
    <t>Teppich, groß (Baumwolle)</t>
  </si>
  <si>
    <t>Teppich aus Wolle, groß</t>
  </si>
  <si>
    <t>MIPS Daten unter Berücksichtigung der Produktgruppenzusammensetzung "Möbel"</t>
  </si>
  <si>
    <t>Kühl-/Gefrierkombination</t>
  </si>
  <si>
    <t>Gefrierschrank</t>
  </si>
  <si>
    <t>Herde unde Backöfen</t>
  </si>
  <si>
    <t>Waschmaschine</t>
  </si>
  <si>
    <t>Trockner</t>
  </si>
  <si>
    <t>Staubsauger</t>
  </si>
  <si>
    <t>Kaffeemaschine</t>
  </si>
  <si>
    <t>Wasserkocher</t>
  </si>
  <si>
    <t>Haartrockner</t>
  </si>
  <si>
    <t>Lockenstab</t>
  </si>
  <si>
    <t>Toaster</t>
  </si>
  <si>
    <t>Bügeleisen</t>
  </si>
  <si>
    <t>TV LCD</t>
  </si>
  <si>
    <t>Videorecorder</t>
  </si>
  <si>
    <t>DVD Spieler</t>
  </si>
  <si>
    <t>PC</t>
  </si>
  <si>
    <t>Laptop</t>
  </si>
  <si>
    <t>Drucker</t>
  </si>
  <si>
    <t>Mobiltelefon</t>
  </si>
  <si>
    <r>
      <t>Länge der 2. Nutzungsphase ausgedrückt als Anteil an Gesamtlebensdauer nach WRAP 2011d</t>
    </r>
    <r>
      <rPr>
        <b/>
        <i/>
        <sz val="12"/>
        <color rgb="FFFF0000"/>
        <rFont val="Arial"/>
      </rPr>
      <t xml:space="preserve">                              (bitte Zahlen in Spalte anpassen - optional)</t>
    </r>
  </si>
  <si>
    <r>
      <t>Länge der 2. Nutzungsphase ausgedrückt als Anteil an Gesamtlebensdauer nach WRAP 2011c</t>
    </r>
    <r>
      <rPr>
        <b/>
        <i/>
        <sz val="12"/>
        <color rgb="FFFF0000"/>
        <rFont val="Arial"/>
      </rPr>
      <t xml:space="preserve">                             (bitte Zahlen in Spalte anpassen - optional)</t>
    </r>
  </si>
  <si>
    <r>
      <t>Zusammensetzung Kleider nach Stück, in Prozent</t>
    </r>
    <r>
      <rPr>
        <b/>
        <i/>
        <sz val="12"/>
        <color rgb="FFFF0000"/>
        <rFont val="Arial"/>
      </rPr>
      <t xml:space="preserve">                                                               (bitte Zahlen in Spalte anpassen)</t>
    </r>
  </si>
  <si>
    <r>
      <t xml:space="preserve">Zusammensetzung Heim-Textilien nach Stück, in Prozent                                                            </t>
    </r>
    <r>
      <rPr>
        <b/>
        <i/>
        <sz val="12"/>
        <color rgb="FFFF0000"/>
        <rFont val="Arial"/>
      </rPr>
      <t>(bitte Zahlen in Spalte anpassen)</t>
    </r>
  </si>
  <si>
    <t>Kühl- und Gefriergeräte, Waschmaschine, Geschirrspülmaschine</t>
  </si>
  <si>
    <t xml:space="preserve">Haushaltskleingeräte, IT- und Telekommunikationsgeräte, Geräte der Unterhaltungselektronik, Elektrische und elektronische Werkzeuge, Spielzeug sowie Sport- und Freizeitgeräte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</si>
</sst>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2"/>
      <name val="Arial"/>
    </font>
    <font>
      <b/>
      <i/>
      <sz val="12"/>
      <color rgb="FFFF0000"/>
      <name val="Arial"/>
    </font>
    <font>
      <b/>
      <i/>
      <sz val="12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  <fill>
      <patternFill patternType="solid">
        <fgColor theme="5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theme="7" tint="-0.249977111117893"/>
      </left>
      <right style="thin">
        <color auto="1"/>
      </right>
      <top style="thick">
        <color theme="7" tint="-0.24997711111789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7" tint="-0.249977111117893"/>
      </top>
      <bottom style="thin">
        <color auto="1"/>
      </bottom>
      <diagonal/>
    </border>
    <border>
      <left style="thin">
        <color auto="1"/>
      </left>
      <right style="thick">
        <color theme="7" tint="-0.249977111117893"/>
      </right>
      <top style="thick">
        <color theme="7" tint="-0.249977111117893"/>
      </top>
      <bottom style="thin">
        <color auto="1"/>
      </bottom>
      <diagonal/>
    </border>
    <border>
      <left style="thin">
        <color auto="1"/>
      </left>
      <right style="thick">
        <color theme="7" tint="-0.249977111117893"/>
      </right>
      <top style="thin">
        <color auto="1"/>
      </top>
      <bottom/>
      <diagonal/>
    </border>
    <border>
      <left style="thin">
        <color auto="1"/>
      </left>
      <right style="thick">
        <color theme="7" tint="-0.249977111117893"/>
      </right>
      <top/>
      <bottom/>
      <diagonal/>
    </border>
    <border>
      <left style="thin">
        <color auto="1"/>
      </left>
      <right style="thick">
        <color theme="7" tint="-0.249977111117893"/>
      </right>
      <top/>
      <bottom style="thin">
        <color auto="1"/>
      </bottom>
      <diagonal/>
    </border>
    <border>
      <left/>
      <right style="thick">
        <color theme="7" tint="-0.249977111117893"/>
      </right>
      <top/>
      <bottom/>
      <diagonal/>
    </border>
    <border>
      <left style="thick">
        <color theme="7" tint="-0.249977111117893"/>
      </left>
      <right/>
      <top style="thin">
        <color auto="1"/>
      </top>
      <bottom/>
      <diagonal/>
    </border>
    <border>
      <left style="thick">
        <color theme="7" tint="-0.249977111117893"/>
      </left>
      <right/>
      <top/>
      <bottom/>
      <diagonal/>
    </border>
    <border>
      <left style="thin">
        <color auto="1"/>
      </left>
      <right style="thick">
        <color theme="7" tint="-0.249977111117893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theme="7" tint="-0.249977111117893"/>
      </left>
      <right/>
      <top/>
      <bottom style="thin">
        <color auto="1"/>
      </bottom>
      <diagonal/>
    </border>
    <border>
      <left style="thick">
        <color theme="7" tint="-0.249977111117893"/>
      </left>
      <right/>
      <top style="thin">
        <color auto="1"/>
      </top>
      <bottom style="thin">
        <color auto="1"/>
      </bottom>
      <diagonal/>
    </border>
    <border>
      <left/>
      <right style="thick">
        <color theme="7" tint="-0.249977111117893"/>
      </right>
      <top style="thin">
        <color auto="1"/>
      </top>
      <bottom/>
      <diagonal/>
    </border>
    <border>
      <left/>
      <right style="thick">
        <color theme="7" tint="-0.249977111117893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theme="7" tint="-0.249977111117893"/>
      </bottom>
      <diagonal/>
    </border>
    <border>
      <left/>
      <right/>
      <top/>
      <bottom style="thick">
        <color theme="7" tint="-0.249977111117893"/>
      </bottom>
      <diagonal/>
    </border>
    <border>
      <left/>
      <right style="thick">
        <color theme="7" tint="-0.249977111117893"/>
      </right>
      <top/>
      <bottom style="thick">
        <color theme="7" tint="-0.249977111117893"/>
      </bottom>
      <diagonal/>
    </border>
    <border>
      <left style="thick">
        <color theme="7" tint="-0.249977111117893"/>
      </left>
      <right style="thin">
        <color auto="1"/>
      </right>
      <top style="thin">
        <color auto="1"/>
      </top>
      <bottom/>
      <diagonal/>
    </border>
    <border>
      <left style="thick">
        <color theme="7" tint="-0.249977111117893"/>
      </left>
      <right style="thin">
        <color auto="1"/>
      </right>
      <top/>
      <bottom/>
      <diagonal/>
    </border>
    <border>
      <left style="thick">
        <color theme="7" tint="-0.24997711111789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7" tint="-0.249977111117893"/>
      </left>
      <right style="thin">
        <color auto="1"/>
      </right>
      <top/>
      <bottom style="thin">
        <color auto="1"/>
      </bottom>
      <diagonal/>
    </border>
    <border>
      <left style="thick">
        <color theme="7" tint="-0.249977111117893"/>
      </left>
      <right style="thin">
        <color auto="1"/>
      </right>
      <top/>
      <bottom style="thick">
        <color theme="7" tint="-0.249977111117893"/>
      </bottom>
      <diagonal/>
    </border>
  </borders>
  <cellStyleXfs count="5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0" fillId="0" borderId="0" xfId="0" applyFill="1" applyBorder="1"/>
    <xf numFmtId="2" fontId="0" fillId="0" borderId="0" xfId="0" applyNumberForma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14" xfId="0" applyFill="1" applyBorder="1"/>
    <xf numFmtId="0" fontId="0" fillId="0" borderId="3" xfId="0" applyBorder="1" applyAlignment="1">
      <alignment horizontal="center"/>
    </xf>
    <xf numFmtId="0" fontId="1" fillId="0" borderId="10" xfId="0" applyFont="1" applyFill="1" applyBorder="1"/>
    <xf numFmtId="0" fontId="0" fillId="0" borderId="0" xfId="0" applyFont="1" applyFill="1" applyBorder="1"/>
    <xf numFmtId="0" fontId="1" fillId="0" borderId="15" xfId="0" applyFont="1" applyFill="1" applyBorder="1"/>
    <xf numFmtId="0" fontId="1" fillId="2" borderId="2" xfId="0" applyFont="1" applyFill="1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0" borderId="10" xfId="0" applyFill="1" applyBorder="1"/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0" fillId="5" borderId="34" xfId="0" applyFill="1" applyBorder="1"/>
    <xf numFmtId="0" fontId="0" fillId="5" borderId="35" xfId="0" applyFill="1" applyBorder="1"/>
    <xf numFmtId="0" fontId="0" fillId="5" borderId="7" xfId="0" applyFill="1" applyBorder="1"/>
    <xf numFmtId="0" fontId="1" fillId="3" borderId="36" xfId="0" applyFont="1" applyFill="1" applyBorder="1"/>
    <xf numFmtId="0" fontId="1" fillId="3" borderId="37" xfId="0" applyFont="1" applyFill="1" applyBorder="1"/>
    <xf numFmtId="0" fontId="1" fillId="3" borderId="38" xfId="0" applyFont="1" applyFill="1" applyBorder="1"/>
    <xf numFmtId="0" fontId="0" fillId="5" borderId="7" xfId="0" applyFill="1" applyBorder="1" applyAlignment="1">
      <alignment wrapText="1"/>
    </xf>
    <xf numFmtId="0" fontId="0" fillId="5" borderId="7" xfId="0" applyFill="1" applyBorder="1" applyAlignment="1">
      <alignment vertical="center"/>
    </xf>
    <xf numFmtId="0" fontId="0" fillId="5" borderId="7" xfId="0" applyFill="1" applyBorder="1" applyAlignment="1">
      <alignment vertical="center" wrapText="1"/>
    </xf>
    <xf numFmtId="0" fontId="1" fillId="3" borderId="7" xfId="0" applyFont="1" applyFill="1" applyBorder="1" applyAlignment="1">
      <alignment vertical="center"/>
    </xf>
    <xf numFmtId="0" fontId="0" fillId="5" borderId="26" xfId="0" applyFill="1" applyBorder="1"/>
    <xf numFmtId="0" fontId="0" fillId="5" borderId="34" xfId="0" applyFill="1" applyBorder="1" applyAlignment="1">
      <alignment wrapText="1"/>
    </xf>
    <xf numFmtId="0" fontId="0" fillId="5" borderId="35" xfId="0" applyFill="1" applyBorder="1" applyAlignment="1">
      <alignment wrapText="1"/>
    </xf>
    <xf numFmtId="0" fontId="0" fillId="5" borderId="48" xfId="0" applyFill="1" applyBorder="1"/>
    <xf numFmtId="0" fontId="0" fillId="5" borderId="49" xfId="0" applyFill="1" applyBorder="1"/>
    <xf numFmtId="0" fontId="1" fillId="3" borderId="50" xfId="0" applyFont="1" applyFill="1" applyBorder="1"/>
    <xf numFmtId="0" fontId="1" fillId="3" borderId="51" xfId="0" applyFont="1" applyFill="1" applyBorder="1"/>
    <xf numFmtId="0" fontId="1" fillId="3" borderId="52" xfId="0" applyFont="1" applyFill="1" applyBorder="1"/>
    <xf numFmtId="2" fontId="0" fillId="4" borderId="36" xfId="0" applyNumberFormat="1" applyFill="1" applyBorder="1"/>
    <xf numFmtId="2" fontId="0" fillId="4" borderId="37" xfId="0" applyNumberFormat="1" applyFill="1" applyBorder="1"/>
    <xf numFmtId="2" fontId="0" fillId="4" borderId="38" xfId="0" applyNumberFormat="1" applyFill="1" applyBorder="1"/>
    <xf numFmtId="0" fontId="0" fillId="5" borderId="53" xfId="0" applyFill="1" applyBorder="1"/>
    <xf numFmtId="0" fontId="0" fillId="5" borderId="2" xfId="0" applyFill="1" applyBorder="1"/>
    <xf numFmtId="0" fontId="0" fillId="5" borderId="46" xfId="0" applyFill="1" applyBorder="1"/>
    <xf numFmtId="1" fontId="1" fillId="2" borderId="17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2" fontId="5" fillId="4" borderId="34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2" fontId="5" fillId="4" borderId="36" xfId="0" applyNumberFormat="1" applyFont="1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0" fillId="5" borderId="55" xfId="0" applyFill="1" applyBorder="1" applyAlignment="1">
      <alignment vertical="center" wrapText="1"/>
    </xf>
    <xf numFmtId="0" fontId="0" fillId="5" borderId="36" xfId="0" applyFill="1" applyBorder="1"/>
    <xf numFmtId="0" fontId="0" fillId="5" borderId="37" xfId="0" applyFill="1" applyBorder="1"/>
    <xf numFmtId="0" fontId="0" fillId="5" borderId="38" xfId="0" applyFill="1" applyBorder="1"/>
    <xf numFmtId="0" fontId="5" fillId="5" borderId="1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1" fontId="5" fillId="4" borderId="1" xfId="0" applyNumberFormat="1" applyFont="1" applyFill="1" applyBorder="1" applyAlignment="1">
      <alignment horizontal="center" vertical="center"/>
    </xf>
    <xf numFmtId="2" fontId="5" fillId="4" borderId="28" xfId="0" applyNumberFormat="1" applyFont="1" applyFill="1" applyBorder="1" applyAlignment="1">
      <alignment horizontal="center" vertical="center"/>
    </xf>
    <xf numFmtId="2" fontId="5" fillId="4" borderId="24" xfId="0" applyNumberFormat="1" applyFont="1" applyFill="1" applyBorder="1" applyAlignment="1">
      <alignment horizontal="center" vertical="center"/>
    </xf>
    <xf numFmtId="1" fontId="5" fillId="4" borderId="25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right" vertical="center"/>
    </xf>
    <xf numFmtId="0" fontId="0" fillId="7" borderId="1" xfId="0" applyFill="1" applyBorder="1"/>
    <xf numFmtId="2" fontId="0" fillId="7" borderId="54" xfId="0" applyNumberFormat="1" applyFill="1" applyBorder="1" applyAlignment="1">
      <alignment vertical="center"/>
    </xf>
    <xf numFmtId="2" fontId="0" fillId="7" borderId="42" xfId="0" applyNumberForma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2" fontId="5" fillId="4" borderId="61" xfId="0" applyNumberFormat="1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2" fontId="5" fillId="4" borderId="59" xfId="0" applyNumberFormat="1" applyFont="1" applyFill="1" applyBorder="1" applyAlignment="1">
      <alignment horizontal="center" vertical="center"/>
    </xf>
    <xf numFmtId="2" fontId="5" fillId="4" borderId="60" xfId="0" applyNumberFormat="1" applyFont="1" applyFill="1" applyBorder="1" applyAlignment="1">
      <alignment horizontal="center" vertical="center"/>
    </xf>
    <xf numFmtId="2" fontId="5" fillId="4" borderId="6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5" fillId="6" borderId="56" xfId="0" applyFont="1" applyFill="1" applyBorder="1" applyAlignment="1">
      <alignment horizontal="center"/>
    </xf>
    <xf numFmtId="0" fontId="5" fillId="6" borderId="57" xfId="0" applyFont="1" applyFill="1" applyBorder="1" applyAlignment="1">
      <alignment horizontal="center"/>
    </xf>
    <xf numFmtId="0" fontId="5" fillId="6" borderId="58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7" borderId="2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5" fillId="4" borderId="19" xfId="0" applyNumberFormat="1" applyFont="1" applyFill="1" applyBorder="1" applyAlignment="1">
      <alignment horizontal="center" vertical="center"/>
    </xf>
    <xf numFmtId="1" fontId="5" fillId="4" borderId="20" xfId="0" applyNumberFormat="1" applyFont="1" applyFill="1" applyBorder="1" applyAlignment="1">
      <alignment horizontal="center" vertical="center"/>
    </xf>
    <xf numFmtId="1" fontId="5" fillId="4" borderId="2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2" fontId="5" fillId="4" borderId="23" xfId="0" applyNumberFormat="1" applyFont="1" applyFill="1" applyBorder="1" applyAlignment="1">
      <alignment horizontal="center" vertical="center"/>
    </xf>
    <xf numFmtId="2" fontId="5" fillId="4" borderId="24" xfId="0" applyNumberFormat="1" applyFont="1" applyFill="1" applyBorder="1" applyAlignment="1">
      <alignment horizontal="center" vertical="center"/>
    </xf>
    <xf numFmtId="2" fontId="5" fillId="4" borderId="27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5" xfId="0" applyFont="1" applyFill="1" applyBorder="1" applyAlignment="1">
      <alignment horizontal="center" vertical="center" textRotation="90"/>
    </xf>
    <xf numFmtId="0" fontId="5" fillId="5" borderId="3" xfId="0" applyFont="1" applyFill="1" applyBorder="1" applyAlignment="1">
      <alignment horizontal="center" vertical="center" textRotation="90"/>
    </xf>
    <xf numFmtId="0" fontId="5" fillId="5" borderId="6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" fontId="5" fillId="6" borderId="10" xfId="0" applyNumberFormat="1" applyFont="1" applyFill="1" applyBorder="1" applyAlignment="1">
      <alignment horizontal="center" vertical="center"/>
    </xf>
    <xf numFmtId="1" fontId="5" fillId="6" borderId="29" xfId="0" applyNumberFormat="1" applyFont="1" applyFill="1" applyBorder="1" applyAlignment="1">
      <alignment horizontal="center" vertical="center"/>
    </xf>
    <xf numFmtId="1" fontId="5" fillId="6" borderId="0" xfId="0" applyNumberFormat="1" applyFont="1" applyFill="1" applyBorder="1" applyAlignment="1">
      <alignment horizontal="center" vertical="center"/>
    </xf>
    <xf numFmtId="1" fontId="5" fillId="6" borderId="22" xfId="0" applyNumberFormat="1" applyFont="1" applyFill="1" applyBorder="1" applyAlignment="1">
      <alignment horizontal="center" vertical="center"/>
    </xf>
    <xf numFmtId="1" fontId="5" fillId="6" borderId="15" xfId="0" applyNumberFormat="1" applyFont="1" applyFill="1" applyBorder="1" applyAlignment="1">
      <alignment horizontal="center" vertical="center"/>
    </xf>
    <xf numFmtId="1" fontId="5" fillId="6" borderId="30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2" fontId="0" fillId="7" borderId="41" xfId="0" applyNumberFormat="1" applyFill="1" applyBorder="1" applyAlignment="1">
      <alignment horizontal="center" vertical="center"/>
    </xf>
    <xf numFmtId="2" fontId="0" fillId="7" borderId="54" xfId="0" applyNumberFormat="1" applyFill="1" applyBorder="1" applyAlignment="1">
      <alignment horizontal="center" vertical="center"/>
    </xf>
    <xf numFmtId="2" fontId="0" fillId="7" borderId="42" xfId="0" applyNumberFormat="1" applyFill="1" applyBorder="1" applyAlignment="1">
      <alignment horizontal="center" vertical="center"/>
    </xf>
    <xf numFmtId="2" fontId="5" fillId="4" borderId="34" xfId="0" applyNumberFormat="1" applyFont="1" applyFill="1" applyBorder="1" applyAlignment="1">
      <alignment horizontal="center" vertical="center"/>
    </xf>
    <xf numFmtId="2" fontId="5" fillId="4" borderId="53" xfId="0" applyNumberFormat="1" applyFont="1" applyFill="1" applyBorder="1" applyAlignment="1">
      <alignment horizontal="center" vertical="center"/>
    </xf>
    <xf numFmtId="2" fontId="5" fillId="4" borderId="36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2" fontId="5" fillId="4" borderId="63" xfId="0" applyNumberFormat="1" applyFont="1" applyFill="1" applyBorder="1" applyAlignment="1">
      <alignment horizontal="center" vertical="center"/>
    </xf>
  </cellXfs>
  <cellStyles count="51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499984740745262"/>
  </sheetPr>
  <dimension ref="A1:N55"/>
  <sheetViews>
    <sheetView tabSelected="1" topLeftCell="A23" workbookViewId="0">
      <selection activeCell="B40" sqref="B40:B54"/>
    </sheetView>
  </sheetViews>
  <sheetFormatPr baseColWidth="10" defaultRowHeight="15" x14ac:dyDescent="0"/>
  <cols>
    <col min="1" max="1" width="3.140625" style="10" customWidth="1"/>
    <col min="2" max="2" width="21.5703125" style="10" customWidth="1"/>
    <col min="3" max="3" width="4" style="10" customWidth="1"/>
    <col min="4" max="4" width="35.28515625" style="10" customWidth="1"/>
    <col min="5" max="6" width="14.5703125" style="10" customWidth="1"/>
    <col min="7" max="7" width="15.28515625" style="10" customWidth="1"/>
    <col min="8" max="8" width="19.7109375" style="10" customWidth="1"/>
    <col min="9" max="9" width="11.42578125" style="10" customWidth="1"/>
    <col min="10" max="11" width="10.7109375" style="64"/>
    <col min="12" max="12" width="15.28515625" style="64" customWidth="1"/>
    <col min="13" max="14" width="10.7109375" style="64"/>
    <col min="15" max="16384" width="10.7109375" style="10"/>
  </cols>
  <sheetData>
    <row r="1" spans="1:14" s="3" customFormat="1" ht="45" customHeight="1" thickBot="1">
      <c r="A1" s="124" t="s">
        <v>29</v>
      </c>
      <c r="B1" s="125"/>
      <c r="C1" s="126"/>
      <c r="D1" s="122" t="s">
        <v>8</v>
      </c>
      <c r="E1" s="12" t="s">
        <v>86</v>
      </c>
      <c r="F1" s="129" t="s">
        <v>88</v>
      </c>
      <c r="G1" s="130"/>
      <c r="H1" s="155" t="s">
        <v>75</v>
      </c>
      <c r="I1" s="156"/>
      <c r="J1" s="156"/>
      <c r="K1" s="156"/>
      <c r="L1" s="156"/>
      <c r="M1" s="156"/>
      <c r="N1" s="130"/>
    </row>
    <row r="2" spans="1:14" s="3" customFormat="1" ht="61" thickTop="1">
      <c r="A2" s="13" t="s">
        <v>3</v>
      </c>
      <c r="B2" s="127" t="s">
        <v>85</v>
      </c>
      <c r="C2" s="128"/>
      <c r="D2" s="123"/>
      <c r="E2" s="13" t="s">
        <v>4</v>
      </c>
      <c r="F2" s="14" t="s">
        <v>95</v>
      </c>
      <c r="G2" s="15" t="s">
        <v>87</v>
      </c>
      <c r="H2" s="16" t="s">
        <v>94</v>
      </c>
      <c r="I2" s="16" t="s">
        <v>95</v>
      </c>
      <c r="J2" s="62" t="s">
        <v>89</v>
      </c>
      <c r="K2" s="62" t="s">
        <v>90</v>
      </c>
      <c r="L2" s="62" t="s">
        <v>91</v>
      </c>
      <c r="M2" s="62" t="s">
        <v>92</v>
      </c>
      <c r="N2" s="63" t="s">
        <v>93</v>
      </c>
    </row>
    <row r="3" spans="1:14" s="3" customFormat="1" ht="15" customHeight="1">
      <c r="A3" s="115">
        <v>1</v>
      </c>
      <c r="B3" s="141" t="s">
        <v>0</v>
      </c>
      <c r="C3" s="142"/>
      <c r="D3" s="17" t="s">
        <v>9</v>
      </c>
      <c r="E3" s="115">
        <v>26.6</v>
      </c>
      <c r="F3" s="131"/>
      <c r="G3" s="135">
        <f>E3*F3</f>
        <v>0</v>
      </c>
      <c r="H3" s="163"/>
      <c r="I3" s="164"/>
      <c r="J3" s="116">
        <f>('MIPS Möbel'!K4*F3)</f>
        <v>0</v>
      </c>
      <c r="K3" s="116">
        <f>('MIPS Möbel'!L4*F3)</f>
        <v>0</v>
      </c>
      <c r="L3" s="116" t="s">
        <v>74</v>
      </c>
      <c r="M3" s="116">
        <f>('MIPS Möbel'!M4*F3)</f>
        <v>0</v>
      </c>
      <c r="N3" s="119">
        <f>('MIPS Möbel'!N4*F3)</f>
        <v>0</v>
      </c>
    </row>
    <row r="4" spans="1:14" s="3" customFormat="1">
      <c r="A4" s="115"/>
      <c r="B4" s="143"/>
      <c r="C4" s="144"/>
      <c r="D4" s="17" t="s">
        <v>10</v>
      </c>
      <c r="E4" s="115"/>
      <c r="F4" s="132"/>
      <c r="G4" s="136"/>
      <c r="H4" s="165"/>
      <c r="I4" s="166"/>
      <c r="J4" s="117"/>
      <c r="K4" s="117"/>
      <c r="L4" s="117"/>
      <c r="M4" s="117"/>
      <c r="N4" s="120"/>
    </row>
    <row r="5" spans="1:14" s="3" customFormat="1" ht="30">
      <c r="A5" s="115"/>
      <c r="B5" s="143"/>
      <c r="C5" s="144"/>
      <c r="D5" s="18" t="s">
        <v>11</v>
      </c>
      <c r="E5" s="115"/>
      <c r="F5" s="132"/>
      <c r="G5" s="136"/>
      <c r="H5" s="165"/>
      <c r="I5" s="166"/>
      <c r="J5" s="117"/>
      <c r="K5" s="117"/>
      <c r="L5" s="117"/>
      <c r="M5" s="117"/>
      <c r="N5" s="120"/>
    </row>
    <row r="6" spans="1:14" s="3" customFormat="1">
      <c r="A6" s="115"/>
      <c r="B6" s="143"/>
      <c r="C6" s="144"/>
      <c r="D6" s="17" t="s">
        <v>12</v>
      </c>
      <c r="E6" s="115"/>
      <c r="F6" s="132"/>
      <c r="G6" s="136"/>
      <c r="H6" s="165"/>
      <c r="I6" s="166"/>
      <c r="J6" s="117"/>
      <c r="K6" s="117"/>
      <c r="L6" s="117"/>
      <c r="M6" s="117"/>
      <c r="N6" s="120"/>
    </row>
    <row r="7" spans="1:14" s="3" customFormat="1">
      <c r="A7" s="115"/>
      <c r="B7" s="145"/>
      <c r="C7" s="146"/>
      <c r="D7" s="17" t="s">
        <v>28</v>
      </c>
      <c r="E7" s="115"/>
      <c r="F7" s="133"/>
      <c r="G7" s="137"/>
      <c r="H7" s="165"/>
      <c r="I7" s="166"/>
      <c r="J7" s="118"/>
      <c r="K7" s="118"/>
      <c r="L7" s="118"/>
      <c r="M7" s="118"/>
      <c r="N7" s="121"/>
    </row>
    <row r="8" spans="1:14" s="3" customFormat="1">
      <c r="A8" s="115">
        <v>2</v>
      </c>
      <c r="B8" s="141" t="s">
        <v>1</v>
      </c>
      <c r="C8" s="142"/>
      <c r="D8" s="18" t="s">
        <v>13</v>
      </c>
      <c r="E8" s="115">
        <v>0.26</v>
      </c>
      <c r="F8" s="131"/>
      <c r="G8" s="135">
        <f>E8*F8</f>
        <v>0</v>
      </c>
      <c r="H8" s="165"/>
      <c r="I8" s="166"/>
      <c r="J8" s="116">
        <f>('MIPS Textilien'!B44*F8)</f>
        <v>0</v>
      </c>
      <c r="K8" s="116">
        <f>('MIPS Textilien'!C44*F8)</f>
        <v>0</v>
      </c>
      <c r="L8" s="116" t="s">
        <v>74</v>
      </c>
      <c r="M8" s="116">
        <f>('MIPS Textilien'!D44*F8)</f>
        <v>0</v>
      </c>
      <c r="N8" s="119">
        <f>('MIPS Textilien'!E44*F8)</f>
        <v>0</v>
      </c>
    </row>
    <row r="9" spans="1:14" s="3" customFormat="1">
      <c r="A9" s="115"/>
      <c r="B9" s="143"/>
      <c r="C9" s="144"/>
      <c r="D9" s="18" t="s">
        <v>14</v>
      </c>
      <c r="E9" s="115"/>
      <c r="F9" s="132"/>
      <c r="G9" s="136"/>
      <c r="H9" s="165"/>
      <c r="I9" s="166"/>
      <c r="J9" s="117"/>
      <c r="K9" s="117"/>
      <c r="L9" s="117"/>
      <c r="M9" s="117"/>
      <c r="N9" s="120"/>
    </row>
    <row r="10" spans="1:14" s="3" customFormat="1">
      <c r="A10" s="115"/>
      <c r="B10" s="143"/>
      <c r="C10" s="144"/>
      <c r="D10" s="18" t="s">
        <v>15</v>
      </c>
      <c r="E10" s="115"/>
      <c r="F10" s="132"/>
      <c r="G10" s="136"/>
      <c r="H10" s="165"/>
      <c r="I10" s="166"/>
      <c r="J10" s="117"/>
      <c r="K10" s="117"/>
      <c r="L10" s="117"/>
      <c r="M10" s="117"/>
      <c r="N10" s="120"/>
    </row>
    <row r="11" spans="1:14" s="3" customFormat="1">
      <c r="A11" s="115"/>
      <c r="B11" s="143"/>
      <c r="C11" s="144"/>
      <c r="D11" s="18" t="s">
        <v>16</v>
      </c>
      <c r="E11" s="115"/>
      <c r="F11" s="132"/>
      <c r="G11" s="136"/>
      <c r="H11" s="165"/>
      <c r="I11" s="166"/>
      <c r="J11" s="117"/>
      <c r="K11" s="117"/>
      <c r="L11" s="117"/>
      <c r="M11" s="117"/>
      <c r="N11" s="120"/>
    </row>
    <row r="12" spans="1:14" s="3" customFormat="1">
      <c r="A12" s="115"/>
      <c r="B12" s="145"/>
      <c r="C12" s="146"/>
      <c r="D12" s="18" t="s">
        <v>17</v>
      </c>
      <c r="E12" s="115"/>
      <c r="F12" s="133"/>
      <c r="G12" s="137"/>
      <c r="H12" s="165"/>
      <c r="I12" s="166"/>
      <c r="J12" s="118"/>
      <c r="K12" s="118"/>
      <c r="L12" s="118"/>
      <c r="M12" s="118"/>
      <c r="N12" s="121"/>
    </row>
    <row r="13" spans="1:14" s="3" customFormat="1">
      <c r="A13" s="115">
        <v>3</v>
      </c>
      <c r="B13" s="141" t="s">
        <v>2</v>
      </c>
      <c r="C13" s="142"/>
      <c r="D13" s="18" t="s">
        <v>19</v>
      </c>
      <c r="E13" s="115">
        <v>0.34</v>
      </c>
      <c r="F13" s="131"/>
      <c r="G13" s="135">
        <f>E13*F13</f>
        <v>0</v>
      </c>
      <c r="H13" s="165"/>
      <c r="I13" s="166"/>
      <c r="J13" s="157"/>
      <c r="K13" s="157"/>
      <c r="L13" s="157"/>
      <c r="M13" s="157"/>
      <c r="N13" s="158"/>
    </row>
    <row r="14" spans="1:14" s="3" customFormat="1">
      <c r="A14" s="115"/>
      <c r="B14" s="143"/>
      <c r="C14" s="144"/>
      <c r="D14" s="18" t="s">
        <v>18</v>
      </c>
      <c r="E14" s="115"/>
      <c r="F14" s="132"/>
      <c r="G14" s="136"/>
      <c r="H14" s="165"/>
      <c r="I14" s="166"/>
      <c r="J14" s="159"/>
      <c r="K14" s="159"/>
      <c r="L14" s="159"/>
      <c r="M14" s="159"/>
      <c r="N14" s="160"/>
    </row>
    <row r="15" spans="1:14" s="3" customFormat="1">
      <c r="A15" s="115"/>
      <c r="B15" s="145"/>
      <c r="C15" s="146"/>
      <c r="D15" s="18" t="s">
        <v>20</v>
      </c>
      <c r="E15" s="115"/>
      <c r="F15" s="133"/>
      <c r="G15" s="137"/>
      <c r="H15" s="165"/>
      <c r="I15" s="166"/>
      <c r="J15" s="159"/>
      <c r="K15" s="159"/>
      <c r="L15" s="159"/>
      <c r="M15" s="159"/>
      <c r="N15" s="160"/>
    </row>
    <row r="16" spans="1:14" s="3" customFormat="1">
      <c r="A16" s="115">
        <v>4</v>
      </c>
      <c r="B16" s="141" t="s">
        <v>5</v>
      </c>
      <c r="C16" s="142"/>
      <c r="D16" s="18" t="s">
        <v>23</v>
      </c>
      <c r="E16" s="115">
        <v>8.48</v>
      </c>
      <c r="F16" s="131"/>
      <c r="G16" s="135">
        <f>E16*F16</f>
        <v>0</v>
      </c>
      <c r="H16" s="165"/>
      <c r="I16" s="166"/>
      <c r="J16" s="159"/>
      <c r="K16" s="159"/>
      <c r="L16" s="159"/>
      <c r="M16" s="159"/>
      <c r="N16" s="160"/>
    </row>
    <row r="17" spans="1:14" s="3" customFormat="1">
      <c r="A17" s="115"/>
      <c r="B17" s="143"/>
      <c r="C17" s="144"/>
      <c r="D17" s="18" t="s">
        <v>21</v>
      </c>
      <c r="E17" s="115"/>
      <c r="F17" s="132"/>
      <c r="G17" s="136"/>
      <c r="H17" s="165"/>
      <c r="I17" s="166"/>
      <c r="J17" s="159"/>
      <c r="K17" s="159"/>
      <c r="L17" s="159"/>
      <c r="M17" s="159"/>
      <c r="N17" s="160"/>
    </row>
    <row r="18" spans="1:14" s="3" customFormat="1" ht="30">
      <c r="A18" s="115"/>
      <c r="B18" s="145"/>
      <c r="C18" s="146"/>
      <c r="D18" s="18" t="s">
        <v>22</v>
      </c>
      <c r="E18" s="115"/>
      <c r="F18" s="133"/>
      <c r="G18" s="137"/>
      <c r="H18" s="165"/>
      <c r="I18" s="166"/>
      <c r="J18" s="159"/>
      <c r="K18" s="159"/>
      <c r="L18" s="159"/>
      <c r="M18" s="159"/>
      <c r="N18" s="160"/>
    </row>
    <row r="19" spans="1:14" s="3" customFormat="1" ht="30">
      <c r="A19" s="115">
        <v>5</v>
      </c>
      <c r="B19" s="141" t="s">
        <v>30</v>
      </c>
      <c r="C19" s="142"/>
      <c r="D19" s="18" t="s">
        <v>32</v>
      </c>
      <c r="E19" s="115">
        <v>3.9</v>
      </c>
      <c r="F19" s="131"/>
      <c r="G19" s="135">
        <f>E19*F19</f>
        <v>0</v>
      </c>
      <c r="H19" s="165"/>
      <c r="I19" s="166"/>
      <c r="J19" s="159"/>
      <c r="K19" s="159"/>
      <c r="L19" s="159"/>
      <c r="M19" s="159"/>
      <c r="N19" s="160"/>
    </row>
    <row r="20" spans="1:14" s="3" customFormat="1" ht="30">
      <c r="A20" s="115"/>
      <c r="B20" s="145"/>
      <c r="C20" s="146"/>
      <c r="D20" s="18" t="s">
        <v>60</v>
      </c>
      <c r="E20" s="115"/>
      <c r="F20" s="133"/>
      <c r="G20" s="137"/>
      <c r="H20" s="165"/>
      <c r="I20" s="166"/>
      <c r="J20" s="159"/>
      <c r="K20" s="159"/>
      <c r="L20" s="159"/>
      <c r="M20" s="159"/>
      <c r="N20" s="160"/>
    </row>
    <row r="21" spans="1:14" s="3" customFormat="1" ht="30">
      <c r="A21" s="19">
        <v>6</v>
      </c>
      <c r="B21" s="147" t="s">
        <v>6</v>
      </c>
      <c r="C21" s="148"/>
      <c r="D21" s="18" t="s">
        <v>33</v>
      </c>
      <c r="E21" s="19">
        <v>0.5</v>
      </c>
      <c r="F21" s="90"/>
      <c r="G21" s="79">
        <f>E21*F21</f>
        <v>0</v>
      </c>
      <c r="H21" s="165"/>
      <c r="I21" s="166"/>
      <c r="J21" s="159"/>
      <c r="K21" s="159"/>
      <c r="L21" s="159"/>
      <c r="M21" s="159"/>
      <c r="N21" s="160"/>
    </row>
    <row r="22" spans="1:14" s="3" customFormat="1">
      <c r="A22" s="115">
        <v>7</v>
      </c>
      <c r="B22" s="141" t="s">
        <v>7</v>
      </c>
      <c r="C22" s="142"/>
      <c r="D22" s="17" t="s">
        <v>39</v>
      </c>
      <c r="E22" s="115">
        <v>0.14000000000000001</v>
      </c>
      <c r="F22" s="131"/>
      <c r="G22" s="135">
        <f>E22*F22</f>
        <v>0</v>
      </c>
      <c r="H22" s="165"/>
      <c r="I22" s="166"/>
      <c r="J22" s="159"/>
      <c r="K22" s="159"/>
      <c r="L22" s="159"/>
      <c r="M22" s="159"/>
      <c r="N22" s="160"/>
    </row>
    <row r="23" spans="1:14" s="3" customFormat="1">
      <c r="A23" s="115"/>
      <c r="B23" s="143"/>
      <c r="C23" s="144"/>
      <c r="D23" s="17" t="s">
        <v>25</v>
      </c>
      <c r="E23" s="115"/>
      <c r="F23" s="132"/>
      <c r="G23" s="136"/>
      <c r="H23" s="165"/>
      <c r="I23" s="166"/>
      <c r="J23" s="159"/>
      <c r="K23" s="159"/>
      <c r="L23" s="159"/>
      <c r="M23" s="159"/>
      <c r="N23" s="160"/>
    </row>
    <row r="24" spans="1:14" s="3" customFormat="1">
      <c r="A24" s="115"/>
      <c r="B24" s="145"/>
      <c r="C24" s="146"/>
      <c r="D24" s="17" t="s">
        <v>24</v>
      </c>
      <c r="E24" s="115"/>
      <c r="F24" s="133"/>
      <c r="G24" s="137"/>
      <c r="H24" s="165"/>
      <c r="I24" s="166"/>
      <c r="J24" s="159"/>
      <c r="K24" s="159"/>
      <c r="L24" s="159"/>
      <c r="M24" s="159"/>
      <c r="N24" s="160"/>
    </row>
    <row r="25" spans="1:14" s="3" customFormat="1">
      <c r="A25" s="115">
        <v>8</v>
      </c>
      <c r="B25" s="141" t="s">
        <v>26</v>
      </c>
      <c r="C25" s="142"/>
      <c r="D25" s="17" t="s">
        <v>34</v>
      </c>
      <c r="E25" s="115">
        <v>13</v>
      </c>
      <c r="F25" s="131"/>
      <c r="G25" s="135">
        <f>E25*F25</f>
        <v>0</v>
      </c>
      <c r="H25" s="165"/>
      <c r="I25" s="166"/>
      <c r="J25" s="159"/>
      <c r="K25" s="159"/>
      <c r="L25" s="159"/>
      <c r="M25" s="159"/>
      <c r="N25" s="160"/>
    </row>
    <row r="26" spans="1:14" s="3" customFormat="1">
      <c r="A26" s="115"/>
      <c r="B26" s="145"/>
      <c r="C26" s="146"/>
      <c r="D26" s="17" t="s">
        <v>27</v>
      </c>
      <c r="E26" s="115"/>
      <c r="F26" s="133"/>
      <c r="G26" s="137"/>
      <c r="H26" s="165"/>
      <c r="I26" s="166"/>
      <c r="J26" s="159"/>
      <c r="K26" s="159"/>
      <c r="L26" s="159"/>
      <c r="M26" s="159"/>
      <c r="N26" s="160"/>
    </row>
    <row r="27" spans="1:14" s="3" customFormat="1">
      <c r="A27" s="19">
        <v>9</v>
      </c>
      <c r="B27" s="147" t="s">
        <v>83</v>
      </c>
      <c r="C27" s="148"/>
      <c r="D27" s="17" t="s">
        <v>84</v>
      </c>
      <c r="E27" s="19">
        <v>1.9</v>
      </c>
      <c r="F27" s="92"/>
      <c r="G27" s="80">
        <f>E27*F27</f>
        <v>0</v>
      </c>
      <c r="H27" s="165"/>
      <c r="I27" s="166"/>
      <c r="J27" s="159"/>
      <c r="K27" s="159"/>
      <c r="L27" s="159"/>
      <c r="M27" s="159"/>
      <c r="N27" s="160"/>
    </row>
    <row r="28" spans="1:14" s="3" customFormat="1" ht="30">
      <c r="A28" s="115">
        <v>10</v>
      </c>
      <c r="B28" s="149" t="s">
        <v>37</v>
      </c>
      <c r="C28" s="150"/>
      <c r="D28" s="18" t="s">
        <v>35</v>
      </c>
      <c r="E28" s="99">
        <v>35</v>
      </c>
      <c r="F28" s="134"/>
      <c r="G28" s="96">
        <f>E28*F28</f>
        <v>0</v>
      </c>
      <c r="H28" s="165"/>
      <c r="I28" s="166"/>
      <c r="J28" s="159"/>
      <c r="K28" s="159"/>
      <c r="L28" s="159"/>
      <c r="M28" s="159"/>
      <c r="N28" s="160"/>
    </row>
    <row r="29" spans="1:14" s="3" customFormat="1" ht="30">
      <c r="A29" s="115"/>
      <c r="B29" s="151"/>
      <c r="C29" s="152"/>
      <c r="D29" s="18" t="s">
        <v>36</v>
      </c>
      <c r="E29" s="100"/>
      <c r="F29" s="134"/>
      <c r="G29" s="97"/>
      <c r="H29" s="165"/>
      <c r="I29" s="166"/>
      <c r="J29" s="159"/>
      <c r="K29" s="159"/>
      <c r="L29" s="159"/>
      <c r="M29" s="159"/>
      <c r="N29" s="160"/>
    </row>
    <row r="30" spans="1:14" s="3" customFormat="1">
      <c r="A30" s="115"/>
      <c r="B30" s="153"/>
      <c r="C30" s="154"/>
      <c r="D30" s="18" t="s">
        <v>38</v>
      </c>
      <c r="E30" s="101"/>
      <c r="F30" s="134"/>
      <c r="G30" s="98"/>
      <c r="H30" s="167"/>
      <c r="I30" s="168"/>
      <c r="J30" s="161"/>
      <c r="K30" s="161"/>
      <c r="L30" s="161"/>
      <c r="M30" s="161"/>
      <c r="N30" s="162"/>
    </row>
    <row r="31" spans="1:14" ht="30" customHeight="1">
      <c r="A31" s="99">
        <v>11</v>
      </c>
      <c r="B31" s="111" t="s">
        <v>59</v>
      </c>
      <c r="C31" s="138" t="s">
        <v>31</v>
      </c>
      <c r="D31" s="111" t="s">
        <v>164</v>
      </c>
      <c r="E31" s="99">
        <v>48.35</v>
      </c>
      <c r="F31" s="94"/>
      <c r="G31" s="96">
        <f>E31*F31</f>
        <v>0</v>
      </c>
      <c r="H31" s="17" t="s">
        <v>76</v>
      </c>
      <c r="I31" s="82"/>
      <c r="J31" s="78">
        <f>'MIPS Elektro(nik)geräte'!G4*'Produktkategorien &amp; MIPS'!I31</f>
        <v>0</v>
      </c>
      <c r="K31" s="78" t="s">
        <v>74</v>
      </c>
      <c r="L31" s="78" t="s">
        <v>74</v>
      </c>
      <c r="M31" s="78">
        <f>'MIPS Elektro(nik)geräte'!I4*'Produktkategorien &amp; MIPS'!I31</f>
        <v>0</v>
      </c>
      <c r="N31" s="81">
        <f>'MIPS Elektro(nik)geräte'!J4*'Produktkategorien &amp; MIPS'!I31</f>
        <v>0</v>
      </c>
    </row>
    <row r="32" spans="1:14" ht="30" customHeight="1">
      <c r="A32" s="100"/>
      <c r="B32" s="112"/>
      <c r="C32" s="139"/>
      <c r="D32" s="112"/>
      <c r="E32" s="100"/>
      <c r="F32" s="114"/>
      <c r="G32" s="97"/>
      <c r="H32" s="17" t="s">
        <v>141</v>
      </c>
      <c r="I32" s="82"/>
      <c r="J32" s="78">
        <f>'MIPS Elektro(nik)geräte'!G5*'Produktkategorien &amp; MIPS'!I32</f>
        <v>0</v>
      </c>
      <c r="K32" s="78" t="s">
        <v>74</v>
      </c>
      <c r="L32" s="78" t="s">
        <v>74</v>
      </c>
      <c r="M32" s="78">
        <f>'MIPS Elektro(nik)geräte'!I5*'Produktkategorien &amp; MIPS'!I32</f>
        <v>0</v>
      </c>
      <c r="N32" s="81">
        <f>'MIPS Elektro(nik)geräte'!J5*'Produktkategorien &amp; MIPS'!I32</f>
        <v>0</v>
      </c>
    </row>
    <row r="33" spans="1:14">
      <c r="A33" s="100"/>
      <c r="B33" s="112"/>
      <c r="C33" s="139"/>
      <c r="D33" s="112"/>
      <c r="E33" s="100"/>
      <c r="F33" s="114"/>
      <c r="G33" s="97"/>
      <c r="H33" s="17" t="s">
        <v>142</v>
      </c>
      <c r="I33" s="82"/>
      <c r="J33" s="78">
        <f>I33*'MIPS Elektro(nik)geräte'!G6</f>
        <v>0</v>
      </c>
      <c r="K33" s="78" t="s">
        <v>74</v>
      </c>
      <c r="L33" s="78" t="s">
        <v>74</v>
      </c>
      <c r="M33" s="78">
        <f>'MIPS Elektro(nik)geräte'!I6*'Produktkategorien &amp; MIPS'!I33</f>
        <v>0</v>
      </c>
      <c r="N33" s="81">
        <f>I33*'MIPS Elektro(nik)geräte'!J6</f>
        <v>0</v>
      </c>
    </row>
    <row r="34" spans="1:14">
      <c r="A34" s="100"/>
      <c r="B34" s="112"/>
      <c r="C34" s="139"/>
      <c r="D34" s="112"/>
      <c r="E34" s="100"/>
      <c r="F34" s="114"/>
      <c r="G34" s="97"/>
      <c r="H34" s="17" t="s">
        <v>143</v>
      </c>
      <c r="I34" s="82"/>
      <c r="J34" s="78">
        <f>I34*'MIPS Elektro(nik)geräte'!G7</f>
        <v>0</v>
      </c>
      <c r="K34" s="78" t="s">
        <v>74</v>
      </c>
      <c r="L34" s="78" t="s">
        <v>74</v>
      </c>
      <c r="M34" s="78">
        <f>I34*'MIPS Elektro(nik)geräte'!I7</f>
        <v>0</v>
      </c>
      <c r="N34" s="81">
        <f>I34*'MIPS Elektro(nik)geräte'!J7</f>
        <v>0</v>
      </c>
    </row>
    <row r="35" spans="1:14">
      <c r="A35" s="100"/>
      <c r="B35" s="112"/>
      <c r="C35" s="139"/>
      <c r="D35" s="112"/>
      <c r="E35" s="100"/>
      <c r="F35" s="114"/>
      <c r="G35" s="97"/>
      <c r="H35" s="17" t="s">
        <v>58</v>
      </c>
      <c r="I35" s="82"/>
      <c r="J35" s="78">
        <f>I35*'MIPS Elektro(nik)geräte'!G8</f>
        <v>0</v>
      </c>
      <c r="K35" s="78" t="s">
        <v>74</v>
      </c>
      <c r="L35" s="78" t="s">
        <v>74</v>
      </c>
      <c r="M35" s="78">
        <f>I35*'MIPS Elektro(nik)geräte'!I8</f>
        <v>0</v>
      </c>
      <c r="N35" s="81">
        <f>I35*'MIPS Elektro(nik)geräte'!J8</f>
        <v>0</v>
      </c>
    </row>
    <row r="36" spans="1:14">
      <c r="A36" s="100"/>
      <c r="B36" s="112"/>
      <c r="C36" s="139"/>
      <c r="D36" s="112"/>
      <c r="E36" s="100"/>
      <c r="F36" s="114"/>
      <c r="G36" s="97"/>
      <c r="H36" s="17" t="s">
        <v>144</v>
      </c>
      <c r="I36" s="82"/>
      <c r="J36" s="78">
        <f>I36*'MIPS Elektro(nik)geräte'!G9</f>
        <v>0</v>
      </c>
      <c r="K36" s="78" t="s">
        <v>74</v>
      </c>
      <c r="L36" s="78" t="s">
        <v>74</v>
      </c>
      <c r="M36" s="78">
        <f>I36*'MIPS Elektro(nik)geräte'!I9</f>
        <v>0</v>
      </c>
      <c r="N36" s="81">
        <f>I36*'MIPS Elektro(nik)geräte'!J9</f>
        <v>0</v>
      </c>
    </row>
    <row r="37" spans="1:14">
      <c r="A37" s="100"/>
      <c r="B37" s="112"/>
      <c r="C37" s="139"/>
      <c r="D37" s="112"/>
      <c r="E37" s="100"/>
      <c r="F37" s="114"/>
      <c r="G37" s="97"/>
      <c r="H37" s="17" t="s">
        <v>145</v>
      </c>
      <c r="I37" s="82"/>
      <c r="J37" s="78">
        <f>I37*'MIPS Elektro(nik)geräte'!G10</f>
        <v>0</v>
      </c>
      <c r="K37" s="78" t="s">
        <v>74</v>
      </c>
      <c r="L37" s="78" t="s">
        <v>74</v>
      </c>
      <c r="M37" s="78">
        <f>I37*'MIPS Elektro(nik)geräte'!I10</f>
        <v>0</v>
      </c>
      <c r="N37" s="81">
        <f>I37*'MIPS Elektro(nik)geräte'!J10</f>
        <v>0</v>
      </c>
    </row>
    <row r="38" spans="1:14">
      <c r="A38" s="101"/>
      <c r="B38" s="113"/>
      <c r="C38" s="139"/>
      <c r="D38" s="113"/>
      <c r="E38" s="101"/>
      <c r="F38" s="95"/>
      <c r="G38" s="98"/>
      <c r="H38" s="17" t="s">
        <v>57</v>
      </c>
      <c r="I38" s="82"/>
      <c r="J38" s="78">
        <f>I38*'MIPS Elektro(nik)geräte'!G11</f>
        <v>0</v>
      </c>
      <c r="K38" s="78" t="s">
        <v>74</v>
      </c>
      <c r="L38" s="78" t="s">
        <v>74</v>
      </c>
      <c r="M38" s="78">
        <f>I38*'MIPS Elektro(nik)geräte'!I11</f>
        <v>0</v>
      </c>
      <c r="N38" s="81">
        <f>I38*'MIPS Elektro(nik)geräte'!J11</f>
        <v>0</v>
      </c>
    </row>
    <row r="39" spans="1:14" ht="30">
      <c r="A39" s="89">
        <v>12</v>
      </c>
      <c r="B39" s="76" t="s">
        <v>78</v>
      </c>
      <c r="C39" s="139"/>
      <c r="D39" s="88"/>
      <c r="E39" s="87">
        <v>7</v>
      </c>
      <c r="F39" s="91"/>
      <c r="G39" s="93">
        <f>E39*F39</f>
        <v>0</v>
      </c>
      <c r="H39" s="77" t="s">
        <v>153</v>
      </c>
      <c r="I39" s="82"/>
      <c r="J39" s="78">
        <f>I39*'MIPS Elektro(nik)geräte'!G19</f>
        <v>0</v>
      </c>
      <c r="K39" s="78" t="s">
        <v>74</v>
      </c>
      <c r="L39" s="78" t="s">
        <v>74</v>
      </c>
      <c r="M39" s="78">
        <f>I39*'MIPS Elektro(nik)geräte'!I19</f>
        <v>0</v>
      </c>
      <c r="N39" s="81">
        <f>I39*'MIPS Elektro(nik)geräte'!J19</f>
        <v>0</v>
      </c>
    </row>
    <row r="40" spans="1:14" ht="15" customHeight="1">
      <c r="A40" s="99">
        <v>13</v>
      </c>
      <c r="B40" s="111" t="s">
        <v>165</v>
      </c>
      <c r="C40" s="139"/>
      <c r="D40" s="108" t="s">
        <v>77</v>
      </c>
      <c r="E40" s="99">
        <v>6.85</v>
      </c>
      <c r="F40" s="94"/>
      <c r="G40" s="96">
        <f>F40*E40</f>
        <v>0</v>
      </c>
      <c r="H40" s="17" t="s">
        <v>146</v>
      </c>
      <c r="I40" s="82"/>
      <c r="J40" s="78">
        <f>I40*'MIPS Elektro(nik)geräte'!G12</f>
        <v>0</v>
      </c>
      <c r="K40" s="78" t="s">
        <v>74</v>
      </c>
      <c r="L40" s="78" t="s">
        <v>74</v>
      </c>
      <c r="M40" s="78">
        <f>I40*'MIPS Elektro(nik)geräte'!I12</f>
        <v>0</v>
      </c>
      <c r="N40" s="81">
        <f>I40*'MIPS Elektro(nik)geräte'!J12</f>
        <v>0</v>
      </c>
    </row>
    <row r="41" spans="1:14">
      <c r="A41" s="100"/>
      <c r="B41" s="112"/>
      <c r="C41" s="139"/>
      <c r="D41" s="109"/>
      <c r="E41" s="100"/>
      <c r="F41" s="114"/>
      <c r="G41" s="97"/>
      <c r="H41" s="17" t="s">
        <v>147</v>
      </c>
      <c r="I41" s="82"/>
      <c r="J41" s="78">
        <f>I41*'MIPS Elektro(nik)geräte'!G13</f>
        <v>0</v>
      </c>
      <c r="K41" s="78" t="s">
        <v>74</v>
      </c>
      <c r="L41" s="78" t="s">
        <v>74</v>
      </c>
      <c r="M41" s="78">
        <f>I41*'MIPS Elektro(nik)geräte'!I13</f>
        <v>0</v>
      </c>
      <c r="N41" s="81">
        <f>I41*'MIPS Elektro(nik)geräte'!J13</f>
        <v>0</v>
      </c>
    </row>
    <row r="42" spans="1:14">
      <c r="A42" s="100"/>
      <c r="B42" s="112"/>
      <c r="C42" s="139"/>
      <c r="D42" s="109"/>
      <c r="E42" s="100"/>
      <c r="F42" s="114"/>
      <c r="G42" s="97"/>
      <c r="H42" s="17" t="s">
        <v>148</v>
      </c>
      <c r="I42" s="82"/>
      <c r="J42" s="78">
        <f>I42*'MIPS Elektro(nik)geräte'!G14</f>
        <v>0</v>
      </c>
      <c r="K42" s="78" t="s">
        <v>74</v>
      </c>
      <c r="L42" s="78" t="s">
        <v>74</v>
      </c>
      <c r="M42" s="78">
        <f>I42*'MIPS Elektro(nik)geräte'!I14</f>
        <v>0</v>
      </c>
      <c r="N42" s="81">
        <f>I42*'MIPS Elektro(nik)geräte'!J14</f>
        <v>0</v>
      </c>
    </row>
    <row r="43" spans="1:14">
      <c r="A43" s="100"/>
      <c r="B43" s="112"/>
      <c r="C43" s="139"/>
      <c r="D43" s="109"/>
      <c r="E43" s="100"/>
      <c r="F43" s="114"/>
      <c r="G43" s="97"/>
      <c r="H43" s="17" t="s">
        <v>149</v>
      </c>
      <c r="I43" s="82"/>
      <c r="J43" s="78">
        <f>I43*'MIPS Elektro(nik)geräte'!G15</f>
        <v>0</v>
      </c>
      <c r="K43" s="78" t="s">
        <v>74</v>
      </c>
      <c r="L43" s="78" t="s">
        <v>74</v>
      </c>
      <c r="M43" s="78">
        <f>I43*'MIPS Elektro(nik)geräte'!I15</f>
        <v>0</v>
      </c>
      <c r="N43" s="81">
        <f>I43*'MIPS Elektro(nik)geräte'!J15</f>
        <v>0</v>
      </c>
    </row>
    <row r="44" spans="1:14">
      <c r="A44" s="100"/>
      <c r="B44" s="112"/>
      <c r="C44" s="139"/>
      <c r="D44" s="109"/>
      <c r="E44" s="100"/>
      <c r="F44" s="114"/>
      <c r="G44" s="97"/>
      <c r="H44" s="17" t="s">
        <v>150</v>
      </c>
      <c r="I44" s="82"/>
      <c r="J44" s="78">
        <f>I44*'MIPS Elektro(nik)geräte'!G16</f>
        <v>0</v>
      </c>
      <c r="K44" s="78" t="s">
        <v>74</v>
      </c>
      <c r="L44" s="78" t="s">
        <v>74</v>
      </c>
      <c r="M44" s="78">
        <f>I44*'MIPS Elektro(nik)geräte'!I16</f>
        <v>0</v>
      </c>
      <c r="N44" s="81">
        <f>I44*'MIPS Elektro(nik)geräte'!J16</f>
        <v>0</v>
      </c>
    </row>
    <row r="45" spans="1:14">
      <c r="A45" s="100"/>
      <c r="B45" s="112"/>
      <c r="C45" s="139"/>
      <c r="D45" s="109"/>
      <c r="E45" s="100"/>
      <c r="F45" s="114"/>
      <c r="G45" s="97"/>
      <c r="H45" s="77" t="s">
        <v>151</v>
      </c>
      <c r="I45" s="82"/>
      <c r="J45" s="78">
        <f>I45*'MIPS Elektro(nik)geräte'!G17</f>
        <v>0</v>
      </c>
      <c r="K45" s="78" t="s">
        <v>74</v>
      </c>
      <c r="L45" s="78" t="s">
        <v>74</v>
      </c>
      <c r="M45" s="78">
        <f>I45*'MIPS Elektro(nik)geräte'!I17</f>
        <v>0</v>
      </c>
      <c r="N45" s="81">
        <f>I45*'MIPS Elektro(nik)geräte'!J17</f>
        <v>0</v>
      </c>
    </row>
    <row r="46" spans="1:14">
      <c r="A46" s="100"/>
      <c r="B46" s="112"/>
      <c r="C46" s="139"/>
      <c r="D46" s="110"/>
      <c r="E46" s="100"/>
      <c r="F46" s="114"/>
      <c r="G46" s="97"/>
      <c r="H46" s="77" t="s">
        <v>152</v>
      </c>
      <c r="I46" s="82"/>
      <c r="J46" s="78">
        <f>I46*'MIPS Elektro(nik)geräte'!G18</f>
        <v>0</v>
      </c>
      <c r="K46" s="78" t="s">
        <v>74</v>
      </c>
      <c r="L46" s="78" t="s">
        <v>74</v>
      </c>
      <c r="M46" s="78">
        <f>I46*'MIPS Elektro(nik)geräte'!I18</f>
        <v>0</v>
      </c>
      <c r="N46" s="81">
        <f>I46*'MIPS Elektro(nik)geräte'!J18</f>
        <v>0</v>
      </c>
    </row>
    <row r="47" spans="1:14" ht="30" customHeight="1">
      <c r="A47" s="100"/>
      <c r="B47" s="112"/>
      <c r="C47" s="139"/>
      <c r="D47" s="108" t="s">
        <v>79</v>
      </c>
      <c r="E47" s="100"/>
      <c r="F47" s="114"/>
      <c r="G47" s="97"/>
      <c r="H47" s="77" t="s">
        <v>156</v>
      </c>
      <c r="I47" s="82"/>
      <c r="J47" s="78">
        <f>I47*'MIPS Elektro(nik)geräte'!G22</f>
        <v>0</v>
      </c>
      <c r="K47" s="78" t="s">
        <v>74</v>
      </c>
      <c r="L47" s="78" t="s">
        <v>74</v>
      </c>
      <c r="M47" s="78">
        <f>I47*'MIPS Elektro(nik)geräte'!I22</f>
        <v>0</v>
      </c>
      <c r="N47" s="81">
        <f>I47*'MIPS Elektro(nik)geräte'!J22</f>
        <v>0</v>
      </c>
    </row>
    <row r="48" spans="1:14" ht="30" customHeight="1">
      <c r="A48" s="100"/>
      <c r="B48" s="112"/>
      <c r="C48" s="139"/>
      <c r="D48" s="109"/>
      <c r="E48" s="100"/>
      <c r="F48" s="114"/>
      <c r="G48" s="97"/>
      <c r="H48" s="77" t="s">
        <v>157</v>
      </c>
      <c r="I48" s="82"/>
      <c r="J48" s="78">
        <f>I48*'MIPS Elektro(nik)geräte'!G23</f>
        <v>0</v>
      </c>
      <c r="K48" s="78" t="s">
        <v>74</v>
      </c>
      <c r="L48" s="78" t="s">
        <v>74</v>
      </c>
      <c r="M48" s="78">
        <f>I48*'MIPS Elektro(nik)geräte'!I23</f>
        <v>0</v>
      </c>
      <c r="N48" s="81">
        <f>I48*'MIPS Elektro(nik)geräte'!J23</f>
        <v>0</v>
      </c>
    </row>
    <row r="49" spans="1:14" ht="30" customHeight="1">
      <c r="A49" s="100"/>
      <c r="B49" s="112"/>
      <c r="C49" s="139"/>
      <c r="D49" s="109"/>
      <c r="E49" s="100"/>
      <c r="F49" s="114"/>
      <c r="G49" s="97"/>
      <c r="H49" s="77" t="s">
        <v>158</v>
      </c>
      <c r="I49" s="82"/>
      <c r="J49" s="78">
        <f>I49*'MIPS Elektro(nik)geräte'!G24</f>
        <v>0</v>
      </c>
      <c r="K49" s="78" t="s">
        <v>74</v>
      </c>
      <c r="L49" s="78" t="s">
        <v>74</v>
      </c>
      <c r="M49" s="78">
        <f>I49*'MIPS Elektro(nik)geräte'!I24</f>
        <v>0</v>
      </c>
      <c r="N49" s="81">
        <f>I49*'MIPS Elektro(nik)geräte'!J24</f>
        <v>0</v>
      </c>
    </row>
    <row r="50" spans="1:14">
      <c r="A50" s="100"/>
      <c r="B50" s="112"/>
      <c r="C50" s="139"/>
      <c r="D50" s="110"/>
      <c r="E50" s="100"/>
      <c r="F50" s="114"/>
      <c r="G50" s="97"/>
      <c r="H50" s="17" t="s">
        <v>159</v>
      </c>
      <c r="I50" s="82"/>
      <c r="J50" s="78">
        <f>I50*'MIPS Elektro(nik)geräte'!G25</f>
        <v>0</v>
      </c>
      <c r="K50" s="78" t="s">
        <v>74</v>
      </c>
      <c r="L50" s="78" t="s">
        <v>74</v>
      </c>
      <c r="M50" s="78">
        <f>I50*'MIPS Elektro(nik)geräte'!I25</f>
        <v>0</v>
      </c>
      <c r="N50" s="81">
        <f>I50*'MIPS Elektro(nik)geräte'!J25</f>
        <v>0</v>
      </c>
    </row>
    <row r="51" spans="1:14" ht="30" customHeight="1">
      <c r="A51" s="100"/>
      <c r="B51" s="112"/>
      <c r="C51" s="139"/>
      <c r="D51" s="108" t="s">
        <v>80</v>
      </c>
      <c r="E51" s="100"/>
      <c r="F51" s="114"/>
      <c r="G51" s="97"/>
      <c r="H51" s="17" t="s">
        <v>154</v>
      </c>
      <c r="I51" s="82"/>
      <c r="J51" s="78">
        <f>I51*'MIPS Elektro(nik)geräte'!G20</f>
        <v>0</v>
      </c>
      <c r="K51" s="78" t="s">
        <v>74</v>
      </c>
      <c r="L51" s="78" t="s">
        <v>74</v>
      </c>
      <c r="M51" s="78">
        <f>I51*'MIPS Elektro(nik)geräte'!I20</f>
        <v>0</v>
      </c>
      <c r="N51" s="81">
        <f>I51*'MIPS Elektro(nik)geräte'!J20</f>
        <v>0</v>
      </c>
    </row>
    <row r="52" spans="1:14">
      <c r="A52" s="100"/>
      <c r="B52" s="112"/>
      <c r="C52" s="139"/>
      <c r="D52" s="110"/>
      <c r="E52" s="100"/>
      <c r="F52" s="114"/>
      <c r="G52" s="97"/>
      <c r="H52" s="17" t="s">
        <v>155</v>
      </c>
      <c r="I52" s="82"/>
      <c r="J52" s="78">
        <f>I52*'MIPS Elektro(nik)geräte'!G21</f>
        <v>0</v>
      </c>
      <c r="K52" s="78" t="s">
        <v>74</v>
      </c>
      <c r="L52" s="78" t="s">
        <v>74</v>
      </c>
      <c r="M52" s="78">
        <f>I52*'MIPS Elektro(nik)geräte'!I21</f>
        <v>0</v>
      </c>
      <c r="N52" s="81">
        <f>I52*'MIPS Elektro(nik)geräte'!J21</f>
        <v>0</v>
      </c>
    </row>
    <row r="53" spans="1:14" ht="30" customHeight="1">
      <c r="A53" s="100"/>
      <c r="B53" s="112"/>
      <c r="C53" s="139"/>
      <c r="D53" s="77" t="s">
        <v>81</v>
      </c>
      <c r="E53" s="100"/>
      <c r="F53" s="114"/>
      <c r="G53" s="97"/>
      <c r="H53" s="102"/>
      <c r="I53" s="103"/>
      <c r="J53" s="103"/>
      <c r="K53" s="103"/>
      <c r="L53" s="103"/>
      <c r="M53" s="103"/>
      <c r="N53" s="104"/>
    </row>
    <row r="54" spans="1:14" ht="16" thickBot="1">
      <c r="A54" s="101"/>
      <c r="B54" s="113"/>
      <c r="C54" s="140"/>
      <c r="D54" s="75" t="s">
        <v>82</v>
      </c>
      <c r="E54" s="101"/>
      <c r="F54" s="95"/>
      <c r="G54" s="200"/>
      <c r="H54" s="105"/>
      <c r="I54" s="106"/>
      <c r="J54" s="106"/>
      <c r="K54" s="106"/>
      <c r="L54" s="106"/>
      <c r="M54" s="106"/>
      <c r="N54" s="107"/>
    </row>
    <row r="55" spans="1:14" ht="16" thickTop="1"/>
  </sheetData>
  <mergeCells count="75">
    <mergeCell ref="A31:A38"/>
    <mergeCell ref="B31:B38"/>
    <mergeCell ref="F31:F38"/>
    <mergeCell ref="G31:G38"/>
    <mergeCell ref="B40:B54"/>
    <mergeCell ref="E40:E54"/>
    <mergeCell ref="F40:F54"/>
    <mergeCell ref="G40:G54"/>
    <mergeCell ref="A40:A54"/>
    <mergeCell ref="H1:N1"/>
    <mergeCell ref="J3:J7"/>
    <mergeCell ref="K3:K7"/>
    <mergeCell ref="L3:L7"/>
    <mergeCell ref="G16:G18"/>
    <mergeCell ref="J13:N30"/>
    <mergeCell ref="H3:I30"/>
    <mergeCell ref="M3:M7"/>
    <mergeCell ref="N3:N7"/>
    <mergeCell ref="J8:J12"/>
    <mergeCell ref="K8:K12"/>
    <mergeCell ref="L8:L12"/>
    <mergeCell ref="D47:D50"/>
    <mergeCell ref="C31:C54"/>
    <mergeCell ref="B3:C7"/>
    <mergeCell ref="B8:C12"/>
    <mergeCell ref="B13:C15"/>
    <mergeCell ref="B16:C18"/>
    <mergeCell ref="B19:C20"/>
    <mergeCell ref="B21:C21"/>
    <mergeCell ref="B22:C24"/>
    <mergeCell ref="B25:C26"/>
    <mergeCell ref="B27:C27"/>
    <mergeCell ref="B28:C30"/>
    <mergeCell ref="D31:D38"/>
    <mergeCell ref="F22:F24"/>
    <mergeCell ref="F25:F26"/>
    <mergeCell ref="F28:F30"/>
    <mergeCell ref="G3:G7"/>
    <mergeCell ref="G8:G12"/>
    <mergeCell ref="G13:G15"/>
    <mergeCell ref="G25:G26"/>
    <mergeCell ref="G19:G20"/>
    <mergeCell ref="G22:G24"/>
    <mergeCell ref="D1:D2"/>
    <mergeCell ref="A3:A7"/>
    <mergeCell ref="A1:C1"/>
    <mergeCell ref="B2:C2"/>
    <mergeCell ref="F1:G1"/>
    <mergeCell ref="F3:F7"/>
    <mergeCell ref="E3:E7"/>
    <mergeCell ref="E8:E12"/>
    <mergeCell ref="E19:E20"/>
    <mergeCell ref="M8:M12"/>
    <mergeCell ref="N8:N12"/>
    <mergeCell ref="F8:F12"/>
    <mergeCell ref="F13:F15"/>
    <mergeCell ref="F16:F18"/>
    <mergeCell ref="F19:F20"/>
    <mergeCell ref="E16:E18"/>
    <mergeCell ref="A22:A24"/>
    <mergeCell ref="A13:A15"/>
    <mergeCell ref="A8:A12"/>
    <mergeCell ref="A28:A30"/>
    <mergeCell ref="E13:E15"/>
    <mergeCell ref="A25:A26"/>
    <mergeCell ref="E22:E24"/>
    <mergeCell ref="E25:E26"/>
    <mergeCell ref="E28:E30"/>
    <mergeCell ref="A19:A20"/>
    <mergeCell ref="A16:A18"/>
    <mergeCell ref="H53:N54"/>
    <mergeCell ref="D51:D52"/>
    <mergeCell ref="D40:D46"/>
    <mergeCell ref="E31:E38"/>
    <mergeCell ref="G28:G3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3:C32"/>
  <sheetViews>
    <sheetView workbookViewId="0">
      <selection activeCell="A45" sqref="A45:A46"/>
    </sheetView>
  </sheetViews>
  <sheetFormatPr baseColWidth="10" defaultRowHeight="15" x14ac:dyDescent="0"/>
  <cols>
    <col min="1" max="1" width="43.42578125" customWidth="1"/>
    <col min="2" max="2" width="42.85546875" customWidth="1"/>
    <col min="3" max="3" width="32.7109375" style="2" customWidth="1"/>
  </cols>
  <sheetData>
    <row r="3" spans="1:3" ht="30">
      <c r="A3" s="25"/>
      <c r="B3" s="22" t="s">
        <v>137</v>
      </c>
      <c r="C3" s="23"/>
    </row>
    <row r="4" spans="1:3">
      <c r="A4" s="46" t="s">
        <v>111</v>
      </c>
      <c r="B4" s="83">
        <v>3</v>
      </c>
      <c r="C4" s="24"/>
    </row>
    <row r="5" spans="1:3" ht="30">
      <c r="A5" s="46" t="s">
        <v>112</v>
      </c>
      <c r="B5" s="83">
        <v>5</v>
      </c>
      <c r="C5" s="24"/>
    </row>
    <row r="6" spans="1:3" ht="30">
      <c r="A6" s="46" t="s">
        <v>113</v>
      </c>
      <c r="B6" s="83">
        <v>5</v>
      </c>
      <c r="C6" s="24"/>
    </row>
    <row r="7" spans="1:3">
      <c r="A7" s="46" t="s">
        <v>114</v>
      </c>
      <c r="B7" s="83">
        <v>5</v>
      </c>
      <c r="C7" s="24"/>
    </row>
    <row r="8" spans="1:3">
      <c r="A8" s="46" t="s">
        <v>115</v>
      </c>
      <c r="B8" s="83">
        <v>5</v>
      </c>
      <c r="C8" s="24"/>
    </row>
    <row r="9" spans="1:3" ht="30">
      <c r="A9" s="46" t="s">
        <v>116</v>
      </c>
      <c r="B9" s="83">
        <v>5</v>
      </c>
      <c r="C9" s="24"/>
    </row>
    <row r="10" spans="1:3">
      <c r="A10" s="46" t="s">
        <v>117</v>
      </c>
      <c r="B10" s="83">
        <v>5</v>
      </c>
      <c r="C10" s="24"/>
    </row>
    <row r="11" spans="1:3">
      <c r="A11" s="46" t="s">
        <v>118</v>
      </c>
      <c r="B11" s="83">
        <v>2</v>
      </c>
      <c r="C11" s="24"/>
    </row>
    <row r="12" spans="1:3">
      <c r="A12" s="46" t="s">
        <v>119</v>
      </c>
      <c r="B12" s="83">
        <v>2</v>
      </c>
      <c r="C12" s="24"/>
    </row>
    <row r="13" spans="1:3">
      <c r="A13" s="46" t="s">
        <v>120</v>
      </c>
      <c r="B13" s="83">
        <v>2</v>
      </c>
      <c r="C13" s="24"/>
    </row>
    <row r="14" spans="1:3">
      <c r="A14" s="46" t="s">
        <v>121</v>
      </c>
      <c r="B14" s="83">
        <v>2</v>
      </c>
      <c r="C14" s="24"/>
    </row>
    <row r="15" spans="1:3">
      <c r="A15" s="46" t="s">
        <v>122</v>
      </c>
      <c r="B15" s="83">
        <v>2</v>
      </c>
      <c r="C15" s="24"/>
    </row>
    <row r="16" spans="1:3" ht="30">
      <c r="A16" s="46" t="s">
        <v>126</v>
      </c>
      <c r="B16" s="83">
        <v>5</v>
      </c>
      <c r="C16" s="24"/>
    </row>
    <row r="17" spans="1:3" ht="30">
      <c r="A17" s="46" t="s">
        <v>125</v>
      </c>
      <c r="B17" s="83">
        <v>5</v>
      </c>
      <c r="C17" s="24"/>
    </row>
    <row r="18" spans="1:3">
      <c r="A18" s="46" t="s">
        <v>123</v>
      </c>
      <c r="B18" s="83">
        <v>5</v>
      </c>
      <c r="C18" s="24"/>
    </row>
    <row r="19" spans="1:3">
      <c r="A19" s="46" t="s">
        <v>124</v>
      </c>
      <c r="B19" s="83">
        <v>5</v>
      </c>
      <c r="C19" s="24"/>
    </row>
    <row r="20" spans="1:3">
      <c r="A20" s="46" t="s">
        <v>127</v>
      </c>
      <c r="B20" s="83">
        <v>5</v>
      </c>
      <c r="C20" s="24"/>
    </row>
    <row r="21" spans="1:3">
      <c r="A21" s="46" t="s">
        <v>129</v>
      </c>
      <c r="B21" s="83">
        <v>5</v>
      </c>
      <c r="C21" s="24"/>
    </row>
    <row r="22" spans="1:3" ht="30">
      <c r="A22" s="46" t="s">
        <v>128</v>
      </c>
      <c r="B22" s="83">
        <v>5</v>
      </c>
      <c r="C22" s="24"/>
    </row>
    <row r="23" spans="1:3">
      <c r="A23" s="46" t="s">
        <v>130</v>
      </c>
      <c r="B23" s="83">
        <v>2</v>
      </c>
      <c r="C23" s="24"/>
    </row>
    <row r="24" spans="1:3">
      <c r="A24" s="46" t="s">
        <v>131</v>
      </c>
      <c r="B24" s="83">
        <v>2</v>
      </c>
      <c r="C24" s="24"/>
    </row>
    <row r="25" spans="1:3">
      <c r="A25" s="46" t="s">
        <v>132</v>
      </c>
      <c r="B25" s="83">
        <v>5</v>
      </c>
      <c r="C25" s="24"/>
    </row>
    <row r="26" spans="1:3">
      <c r="A26" s="46" t="s">
        <v>133</v>
      </c>
      <c r="B26" s="83">
        <v>5</v>
      </c>
      <c r="C26" s="24"/>
    </row>
    <row r="27" spans="1:3">
      <c r="A27" s="46" t="s">
        <v>135</v>
      </c>
      <c r="B27" s="83">
        <v>2</v>
      </c>
      <c r="C27" s="24"/>
    </row>
    <row r="28" spans="1:3">
      <c r="A28" s="46" t="s">
        <v>134</v>
      </c>
      <c r="B28" s="83">
        <v>2</v>
      </c>
      <c r="C28" s="24"/>
    </row>
    <row r="29" spans="1:3">
      <c r="A29" s="46" t="s">
        <v>136</v>
      </c>
      <c r="B29" s="83">
        <v>2</v>
      </c>
      <c r="C29" s="24"/>
    </row>
    <row r="30" spans="1:3">
      <c r="A30" s="40" t="s">
        <v>138</v>
      </c>
      <c r="B30" s="83">
        <v>1</v>
      </c>
      <c r="C30" s="24"/>
    </row>
    <row r="31" spans="1:3">
      <c r="A31" s="40" t="s">
        <v>139</v>
      </c>
      <c r="B31" s="83">
        <v>1</v>
      </c>
      <c r="C31" s="24"/>
    </row>
    <row r="32" spans="1:3">
      <c r="A32" s="21" t="s">
        <v>53</v>
      </c>
      <c r="B32" s="21">
        <f>SUM(B4:B31)</f>
        <v>100</v>
      </c>
      <c r="C32" s="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</sheetPr>
  <dimension ref="A3:E38"/>
  <sheetViews>
    <sheetView topLeftCell="A2" workbookViewId="0">
      <selection activeCell="E40" sqref="E40"/>
    </sheetView>
  </sheetViews>
  <sheetFormatPr baseColWidth="10" defaultRowHeight="15" x14ac:dyDescent="0"/>
  <cols>
    <col min="1" max="1" width="25.5703125" customWidth="1"/>
    <col min="2" max="2" width="38" customWidth="1"/>
    <col min="3" max="3" width="19" style="2" customWidth="1"/>
    <col min="4" max="4" width="12" customWidth="1"/>
    <col min="5" max="5" width="26.85546875" customWidth="1"/>
  </cols>
  <sheetData>
    <row r="3" spans="1:5" ht="90">
      <c r="A3" s="25"/>
      <c r="B3" s="22" t="s">
        <v>162</v>
      </c>
      <c r="C3" s="23"/>
      <c r="E3" s="30" t="s">
        <v>110</v>
      </c>
    </row>
    <row r="4" spans="1:5">
      <c r="A4" s="31" t="s">
        <v>97</v>
      </c>
      <c r="B4" s="83">
        <v>10</v>
      </c>
      <c r="C4" s="24"/>
      <c r="D4" s="31" t="s">
        <v>71</v>
      </c>
      <c r="E4" s="84">
        <v>70</v>
      </c>
    </row>
    <row r="5" spans="1:5">
      <c r="A5" s="31" t="s">
        <v>40</v>
      </c>
      <c r="B5" s="83">
        <v>10</v>
      </c>
      <c r="C5" s="24"/>
      <c r="D5" s="31" t="s">
        <v>96</v>
      </c>
      <c r="E5" s="84">
        <v>30</v>
      </c>
    </row>
    <row r="6" spans="1:5">
      <c r="A6" s="31" t="s">
        <v>100</v>
      </c>
      <c r="B6" s="83">
        <v>3</v>
      </c>
      <c r="C6" s="24"/>
      <c r="D6" s="33"/>
      <c r="E6" s="33"/>
    </row>
    <row r="7" spans="1:5">
      <c r="A7" s="31" t="s">
        <v>98</v>
      </c>
      <c r="B7" s="83">
        <v>2</v>
      </c>
      <c r="C7" s="24"/>
    </row>
    <row r="8" spans="1:5">
      <c r="A8" s="31" t="s">
        <v>41</v>
      </c>
      <c r="B8" s="83">
        <v>10</v>
      </c>
      <c r="C8" s="24"/>
    </row>
    <row r="9" spans="1:5">
      <c r="A9" s="31" t="s">
        <v>43</v>
      </c>
      <c r="B9" s="83">
        <v>20</v>
      </c>
      <c r="C9" s="24"/>
    </row>
    <row r="10" spans="1:5" ht="30">
      <c r="A10" s="32" t="s">
        <v>42</v>
      </c>
      <c r="B10" s="83">
        <v>20</v>
      </c>
      <c r="C10" s="24"/>
    </row>
    <row r="11" spans="1:5">
      <c r="A11" s="31" t="s">
        <v>44</v>
      </c>
      <c r="B11" s="83">
        <v>1</v>
      </c>
      <c r="C11" s="24"/>
    </row>
    <row r="12" spans="1:5">
      <c r="A12" s="31" t="s">
        <v>46</v>
      </c>
      <c r="B12" s="83">
        <v>3</v>
      </c>
      <c r="C12" s="24"/>
    </row>
    <row r="13" spans="1:5">
      <c r="A13" s="31" t="s">
        <v>47</v>
      </c>
      <c r="B13" s="83">
        <v>0</v>
      </c>
      <c r="C13" s="24"/>
    </row>
    <row r="14" spans="1:5">
      <c r="A14" s="31" t="s">
        <v>48</v>
      </c>
      <c r="B14" s="83">
        <v>5</v>
      </c>
      <c r="C14" s="24"/>
    </row>
    <row r="15" spans="1:5">
      <c r="A15" s="31" t="s">
        <v>52</v>
      </c>
      <c r="B15" s="83">
        <v>8</v>
      </c>
      <c r="C15" s="24"/>
    </row>
    <row r="16" spans="1:5">
      <c r="A16" s="31" t="s">
        <v>17</v>
      </c>
      <c r="B16" s="83">
        <v>3</v>
      </c>
      <c r="C16" s="24"/>
    </row>
    <row r="17" spans="1:3">
      <c r="A17" s="31" t="s">
        <v>45</v>
      </c>
      <c r="B17" s="83">
        <v>2</v>
      </c>
      <c r="C17" s="24"/>
    </row>
    <row r="18" spans="1:3">
      <c r="A18" s="31" t="s">
        <v>49</v>
      </c>
      <c r="B18" s="83">
        <v>1</v>
      </c>
      <c r="C18" s="24"/>
    </row>
    <row r="19" spans="1:3">
      <c r="A19" s="31" t="s">
        <v>50</v>
      </c>
      <c r="B19" s="83">
        <v>1</v>
      </c>
      <c r="C19" s="24"/>
    </row>
    <row r="20" spans="1:3">
      <c r="A20" s="31" t="s">
        <v>51</v>
      </c>
      <c r="B20" s="83">
        <v>1</v>
      </c>
      <c r="C20" s="24"/>
    </row>
    <row r="21" spans="1:3">
      <c r="A21" s="21" t="s">
        <v>53</v>
      </c>
      <c r="B21" s="21">
        <f>SUM(B4:B20)</f>
        <v>100</v>
      </c>
      <c r="C21" s="6"/>
    </row>
    <row r="22" spans="1:3" s="28" customFormat="1">
      <c r="A22" s="27"/>
      <c r="B22" s="27"/>
      <c r="C22" s="6"/>
    </row>
    <row r="23" spans="1:3" s="28" customFormat="1">
      <c r="A23" s="6"/>
      <c r="B23" s="29"/>
      <c r="C23" s="6"/>
    </row>
    <row r="24" spans="1:3" ht="45">
      <c r="A24" s="26"/>
      <c r="B24" s="22" t="s">
        <v>163</v>
      </c>
      <c r="C24" s="23"/>
    </row>
    <row r="25" spans="1:3">
      <c r="A25" s="31" t="s">
        <v>101</v>
      </c>
      <c r="B25" s="83">
        <v>9</v>
      </c>
      <c r="C25" s="24"/>
    </row>
    <row r="26" spans="1:3">
      <c r="A26" s="31" t="s">
        <v>61</v>
      </c>
      <c r="B26" s="83">
        <v>2</v>
      </c>
      <c r="C26" s="24"/>
    </row>
    <row r="27" spans="1:3">
      <c r="A27" s="31" t="s">
        <v>102</v>
      </c>
      <c r="B27" s="83">
        <v>9</v>
      </c>
      <c r="C27" s="24"/>
    </row>
    <row r="28" spans="1:3">
      <c r="A28" s="31" t="s">
        <v>103</v>
      </c>
      <c r="B28" s="83">
        <v>9</v>
      </c>
      <c r="C28" s="24"/>
    </row>
    <row r="29" spans="1:3">
      <c r="A29" s="32" t="s">
        <v>68</v>
      </c>
      <c r="B29" s="83">
        <v>9</v>
      </c>
      <c r="C29" s="24"/>
    </row>
    <row r="30" spans="1:3">
      <c r="A30" s="31" t="s">
        <v>62</v>
      </c>
      <c r="B30" s="83">
        <v>9</v>
      </c>
      <c r="C30" s="24"/>
    </row>
    <row r="31" spans="1:3">
      <c r="A31" s="31" t="s">
        <v>63</v>
      </c>
      <c r="B31" s="83">
        <v>9</v>
      </c>
      <c r="C31" s="24"/>
    </row>
    <row r="32" spans="1:3">
      <c r="A32" s="31" t="s">
        <v>64</v>
      </c>
      <c r="B32" s="83">
        <v>9</v>
      </c>
      <c r="C32" s="24"/>
    </row>
    <row r="33" spans="1:3">
      <c r="A33" s="31" t="s">
        <v>65</v>
      </c>
      <c r="B33" s="83">
        <v>9</v>
      </c>
      <c r="C33" s="24"/>
    </row>
    <row r="34" spans="1:3">
      <c r="A34" s="31" t="s">
        <v>66</v>
      </c>
      <c r="B34" s="83">
        <v>5</v>
      </c>
      <c r="C34" s="24"/>
    </row>
    <row r="35" spans="1:3">
      <c r="A35" s="31" t="s">
        <v>67</v>
      </c>
      <c r="B35" s="83">
        <v>9</v>
      </c>
      <c r="C35" s="24"/>
    </row>
    <row r="36" spans="1:3">
      <c r="A36" s="31" t="s">
        <v>69</v>
      </c>
      <c r="B36" s="83">
        <v>9</v>
      </c>
      <c r="C36" s="24"/>
    </row>
    <row r="37" spans="1:3">
      <c r="A37" s="31" t="s">
        <v>70</v>
      </c>
      <c r="B37" s="83">
        <v>3</v>
      </c>
      <c r="C37" s="24"/>
    </row>
    <row r="38" spans="1:3">
      <c r="A38" s="21" t="s">
        <v>53</v>
      </c>
      <c r="B38" s="21">
        <f>SUM(B25:B37)</f>
        <v>100</v>
      </c>
      <c r="C38" s="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499984740745262"/>
  </sheetPr>
  <dimension ref="A1:N33"/>
  <sheetViews>
    <sheetView workbookViewId="0">
      <selection activeCell="K4" sqref="K4:K32"/>
    </sheetView>
  </sheetViews>
  <sheetFormatPr baseColWidth="10" defaultRowHeight="15" x14ac:dyDescent="0"/>
  <cols>
    <col min="1" max="1" width="40.5703125" bestFit="1" customWidth="1"/>
    <col min="2" max="2" width="10.85546875" customWidth="1"/>
    <col min="3" max="3" width="10" customWidth="1"/>
    <col min="4" max="4" width="8.42578125" customWidth="1"/>
    <col min="5" max="5" width="7.140625" customWidth="1"/>
    <col min="6" max="6" width="11.28515625" customWidth="1"/>
    <col min="7" max="7" width="11.85546875" customWidth="1"/>
    <col min="8" max="8" width="10.140625" customWidth="1"/>
    <col min="9" max="9" width="12.140625" customWidth="1"/>
    <col min="10" max="10" width="22" customWidth="1"/>
    <col min="11" max="11" width="12" customWidth="1"/>
  </cols>
  <sheetData>
    <row r="1" spans="1:14" ht="16" thickBot="1"/>
    <row r="2" spans="1:14" ht="31" customHeight="1" thickTop="1">
      <c r="A2" s="169" t="s">
        <v>0</v>
      </c>
      <c r="B2" s="171" t="s">
        <v>108</v>
      </c>
      <c r="C2" s="172"/>
      <c r="D2" s="172"/>
      <c r="E2" s="173"/>
      <c r="F2" s="174" t="s">
        <v>140</v>
      </c>
      <c r="G2" s="175"/>
      <c r="H2" s="175"/>
      <c r="I2" s="176"/>
      <c r="J2" s="177" t="s">
        <v>161</v>
      </c>
      <c r="K2" s="179" t="s">
        <v>54</v>
      </c>
      <c r="L2" s="180"/>
      <c r="M2" s="180"/>
      <c r="N2" s="181"/>
    </row>
    <row r="3" spans="1:14" ht="95" customHeight="1">
      <c r="A3" s="170"/>
      <c r="B3" s="36" t="s">
        <v>55</v>
      </c>
      <c r="C3" s="22" t="s">
        <v>56</v>
      </c>
      <c r="D3" s="22" t="s">
        <v>72</v>
      </c>
      <c r="E3" s="37" t="s">
        <v>73</v>
      </c>
      <c r="F3" s="36" t="s">
        <v>55</v>
      </c>
      <c r="G3" s="22" t="s">
        <v>56</v>
      </c>
      <c r="H3" s="22" t="s">
        <v>72</v>
      </c>
      <c r="I3" s="37" t="s">
        <v>73</v>
      </c>
      <c r="J3" s="178"/>
      <c r="K3" s="36" t="s">
        <v>55</v>
      </c>
      <c r="L3" s="22" t="s">
        <v>56</v>
      </c>
      <c r="M3" s="22" t="s">
        <v>72</v>
      </c>
      <c r="N3" s="37" t="s">
        <v>73</v>
      </c>
    </row>
    <row r="4" spans="1:14" ht="15" customHeight="1">
      <c r="A4" s="46" t="s">
        <v>111</v>
      </c>
      <c r="B4" s="38">
        <v>585</v>
      </c>
      <c r="C4" s="31">
        <v>78.599999999999994</v>
      </c>
      <c r="D4" s="31">
        <v>7828</v>
      </c>
      <c r="E4" s="39">
        <v>182.1</v>
      </c>
      <c r="F4" s="38">
        <f>('Zusammensetzung Möbel'!B4*'MIPS Möbel'!B4)/100</f>
        <v>17.55</v>
      </c>
      <c r="G4" s="31">
        <f>('Zusammensetzung Möbel'!B4*'MIPS Möbel'!C4)/100</f>
        <v>2.3579999999999997</v>
      </c>
      <c r="H4" s="31">
        <f>('Zusammensetzung Möbel'!B4*'MIPS Möbel'!D4)/100</f>
        <v>234.84</v>
      </c>
      <c r="I4" s="39">
        <f>('Zusammensetzung Möbel'!B4*'MIPS Möbel'!E4)/100</f>
        <v>5.4629999999999992</v>
      </c>
      <c r="J4" s="182">
        <v>1</v>
      </c>
      <c r="K4" s="185">
        <f>F32*J4</f>
        <v>158.77999999999997</v>
      </c>
      <c r="L4" s="188">
        <f>G32*J4</f>
        <v>88.039000000000001</v>
      </c>
      <c r="M4" s="188">
        <f>H32*J4</f>
        <v>11386.989999999998</v>
      </c>
      <c r="N4" s="191">
        <f>I32*J4</f>
        <v>62.61</v>
      </c>
    </row>
    <row r="5" spans="1:14" ht="30">
      <c r="A5" s="46" t="s">
        <v>112</v>
      </c>
      <c r="B5" s="38">
        <v>261</v>
      </c>
      <c r="C5" s="31">
        <v>144.80000000000001</v>
      </c>
      <c r="D5" s="31">
        <v>37175</v>
      </c>
      <c r="E5" s="39">
        <v>95.9</v>
      </c>
      <c r="F5" s="38">
        <f>('Zusammensetzung Möbel'!B5*'MIPS Möbel'!B5)/100</f>
        <v>13.05</v>
      </c>
      <c r="G5" s="31">
        <f>('Zusammensetzung Möbel'!B5*'MIPS Möbel'!C5)/100</f>
        <v>7.24</v>
      </c>
      <c r="H5" s="31">
        <f>('Zusammensetzung Möbel'!B5*'MIPS Möbel'!D5)/100</f>
        <v>1858.75</v>
      </c>
      <c r="I5" s="39">
        <f>('Zusammensetzung Möbel'!B5*'MIPS Möbel'!E5)/100</f>
        <v>4.7949999999999999</v>
      </c>
      <c r="J5" s="182"/>
      <c r="K5" s="185"/>
      <c r="L5" s="188"/>
      <c r="M5" s="188"/>
      <c r="N5" s="191"/>
    </row>
    <row r="6" spans="1:14" ht="30">
      <c r="A6" s="46" t="s">
        <v>113</v>
      </c>
      <c r="B6" s="38">
        <v>331</v>
      </c>
      <c r="C6" s="31">
        <v>144.80000000000001</v>
      </c>
      <c r="D6" s="31">
        <v>37712</v>
      </c>
      <c r="E6" s="39">
        <v>198.3</v>
      </c>
      <c r="F6" s="38">
        <f>('Zusammensetzung Möbel'!B6*'MIPS Möbel'!B6)/100</f>
        <v>16.55</v>
      </c>
      <c r="G6" s="31">
        <f>('Zusammensetzung Möbel'!B6*'MIPS Möbel'!C6)/100</f>
        <v>7.24</v>
      </c>
      <c r="H6" s="31">
        <f>('Zusammensetzung Möbel'!B6*'MIPS Möbel'!D6)/100</f>
        <v>1885.6</v>
      </c>
      <c r="I6" s="39">
        <f>('Zusammensetzung Möbel'!B6*'MIPS Möbel'!E6)/100</f>
        <v>9.9149999999999991</v>
      </c>
      <c r="J6" s="182"/>
      <c r="K6" s="185"/>
      <c r="L6" s="188"/>
      <c r="M6" s="188"/>
      <c r="N6" s="191"/>
    </row>
    <row r="7" spans="1:14">
      <c r="A7" s="46" t="s">
        <v>114</v>
      </c>
      <c r="B7" s="38">
        <v>377</v>
      </c>
      <c r="C7" s="31">
        <v>36.6</v>
      </c>
      <c r="D7" s="31">
        <v>54478</v>
      </c>
      <c r="E7" s="39">
        <v>151.30000000000001</v>
      </c>
      <c r="F7" s="38">
        <f>('Zusammensetzung Möbel'!B7*'MIPS Möbel'!B7)/100</f>
        <v>18.850000000000001</v>
      </c>
      <c r="G7" s="31">
        <f>('Zusammensetzung Möbel'!B7*'MIPS Möbel'!C7)/100</f>
        <v>1.83</v>
      </c>
      <c r="H7" s="31">
        <f>('Zusammensetzung Möbel'!B7*'MIPS Möbel'!D7)/100</f>
        <v>2723.9</v>
      </c>
      <c r="I7" s="39">
        <f>('Zusammensetzung Möbel'!B7*'MIPS Möbel'!E7)/100</f>
        <v>7.5650000000000004</v>
      </c>
      <c r="J7" s="182"/>
      <c r="K7" s="185"/>
      <c r="L7" s="188"/>
      <c r="M7" s="188"/>
      <c r="N7" s="191"/>
    </row>
    <row r="8" spans="1:14">
      <c r="A8" s="46" t="s">
        <v>115</v>
      </c>
      <c r="B8" s="38">
        <v>381</v>
      </c>
      <c r="C8" s="31">
        <v>90.6</v>
      </c>
      <c r="D8" s="31">
        <v>45828</v>
      </c>
      <c r="E8" s="39">
        <v>222.3</v>
      </c>
      <c r="F8" s="38">
        <f>('Zusammensetzung Möbel'!B8*'MIPS Möbel'!B8)/100</f>
        <v>19.05</v>
      </c>
      <c r="G8" s="31">
        <f>('Zusammensetzung Möbel'!B8*'MIPS Möbel'!C8)/100</f>
        <v>4.53</v>
      </c>
      <c r="H8" s="31">
        <f>('Zusammensetzung Möbel'!B8*'MIPS Möbel'!D8)/100</f>
        <v>2291.4</v>
      </c>
      <c r="I8" s="39">
        <f>('Zusammensetzung Möbel'!B8*'MIPS Möbel'!E8)/100</f>
        <v>11.115</v>
      </c>
      <c r="J8" s="182"/>
      <c r="K8" s="185"/>
      <c r="L8" s="188"/>
      <c r="M8" s="188"/>
      <c r="N8" s="191"/>
    </row>
    <row r="9" spans="1:14" ht="30">
      <c r="A9" s="46" t="s">
        <v>116</v>
      </c>
      <c r="B9" s="38">
        <v>43</v>
      </c>
      <c r="C9" s="31">
        <v>101.9</v>
      </c>
      <c r="D9" s="31">
        <v>916</v>
      </c>
      <c r="E9" s="39">
        <v>15.4</v>
      </c>
      <c r="F9" s="38">
        <f>('Zusammensetzung Möbel'!B9*'MIPS Möbel'!B9)/100</f>
        <v>2.15</v>
      </c>
      <c r="G9" s="31">
        <f>('Zusammensetzung Möbel'!B9*'MIPS Möbel'!C9)/100</f>
        <v>5.0949999999999998</v>
      </c>
      <c r="H9" s="31">
        <f>('Zusammensetzung Möbel'!B9*'MIPS Möbel'!D9)/100</f>
        <v>45.8</v>
      </c>
      <c r="I9" s="39">
        <f>('Zusammensetzung Möbel'!B9*'MIPS Möbel'!E9)/100</f>
        <v>0.77</v>
      </c>
      <c r="J9" s="182"/>
      <c r="K9" s="185"/>
      <c r="L9" s="188"/>
      <c r="M9" s="188"/>
      <c r="N9" s="191"/>
    </row>
    <row r="10" spans="1:14" ht="30">
      <c r="A10" s="46" t="s">
        <v>117</v>
      </c>
      <c r="B10" s="38">
        <v>17</v>
      </c>
      <c r="C10" s="31">
        <v>2.7</v>
      </c>
      <c r="D10" s="31">
        <v>585</v>
      </c>
      <c r="E10" s="39">
        <v>6.3</v>
      </c>
      <c r="F10" s="38">
        <f>('Zusammensetzung Möbel'!B10*'MIPS Möbel'!B10)/100</f>
        <v>0.85</v>
      </c>
      <c r="G10" s="31">
        <f>('Zusammensetzung Möbel'!B10*'MIPS Möbel'!C10)/100</f>
        <v>0.13500000000000001</v>
      </c>
      <c r="H10" s="31">
        <f>('Zusammensetzung Möbel'!B10*'MIPS Möbel'!D10)/100</f>
        <v>29.25</v>
      </c>
      <c r="I10" s="39">
        <f>('Zusammensetzung Möbel'!B10*'MIPS Möbel'!E10)/100</f>
        <v>0.315</v>
      </c>
      <c r="J10" s="182"/>
      <c r="K10" s="185"/>
      <c r="L10" s="188"/>
      <c r="M10" s="188"/>
      <c r="N10" s="191"/>
    </row>
    <row r="11" spans="1:14">
      <c r="A11" s="46" t="s">
        <v>118</v>
      </c>
      <c r="B11" s="38">
        <v>334</v>
      </c>
      <c r="C11" s="31">
        <v>155.1</v>
      </c>
      <c r="D11" s="31">
        <v>9878</v>
      </c>
      <c r="E11" s="39">
        <v>174.8</v>
      </c>
      <c r="F11" s="38">
        <f>('Zusammensetzung Möbel'!B11*'MIPS Möbel'!B11)/100</f>
        <v>6.68</v>
      </c>
      <c r="G11" s="31">
        <f>('Zusammensetzung Möbel'!B11*'MIPS Möbel'!C11)/100</f>
        <v>3.1019999999999999</v>
      </c>
      <c r="H11" s="31">
        <f>('Zusammensetzung Möbel'!B11*'MIPS Möbel'!D11)/100</f>
        <v>197.56</v>
      </c>
      <c r="I11" s="39">
        <f>('Zusammensetzung Möbel'!B11*'MIPS Möbel'!E11)/100</f>
        <v>3.4960000000000004</v>
      </c>
      <c r="J11" s="182"/>
      <c r="K11" s="185"/>
      <c r="L11" s="188"/>
      <c r="M11" s="188"/>
      <c r="N11" s="191"/>
    </row>
    <row r="12" spans="1:14">
      <c r="A12" s="46" t="s">
        <v>119</v>
      </c>
      <c r="B12" s="38">
        <v>266</v>
      </c>
      <c r="C12" s="31">
        <v>155.1</v>
      </c>
      <c r="D12" s="31">
        <v>9355</v>
      </c>
      <c r="E12" s="39">
        <v>75.2</v>
      </c>
      <c r="F12" s="38">
        <f>('Zusammensetzung Möbel'!B12*'MIPS Möbel'!B12)/100</f>
        <v>5.32</v>
      </c>
      <c r="G12" s="31">
        <f>('Zusammensetzung Möbel'!B12*'MIPS Möbel'!C12)/100</f>
        <v>3.1019999999999999</v>
      </c>
      <c r="H12" s="31">
        <f>('Zusammensetzung Möbel'!B12*'MIPS Möbel'!D12)/100</f>
        <v>187.1</v>
      </c>
      <c r="I12" s="39">
        <f>('Zusammensetzung Möbel'!B12*'MIPS Möbel'!E12)/100</f>
        <v>1.504</v>
      </c>
      <c r="J12" s="182"/>
      <c r="K12" s="185"/>
      <c r="L12" s="188"/>
      <c r="M12" s="188"/>
      <c r="N12" s="191"/>
    </row>
    <row r="13" spans="1:14">
      <c r="A13" s="46" t="s">
        <v>120</v>
      </c>
      <c r="B13" s="38">
        <v>107</v>
      </c>
      <c r="C13" s="31">
        <v>12</v>
      </c>
      <c r="D13" s="31">
        <v>16229</v>
      </c>
      <c r="E13" s="39">
        <v>40</v>
      </c>
      <c r="F13" s="38">
        <f>('Zusammensetzung Möbel'!B13*'MIPS Möbel'!B13)/100</f>
        <v>2.14</v>
      </c>
      <c r="G13" s="31">
        <f>('Zusammensetzung Möbel'!B13*'MIPS Möbel'!C13)/100</f>
        <v>0.24</v>
      </c>
      <c r="H13" s="31">
        <f>('Zusammensetzung Möbel'!B13*'MIPS Möbel'!D13)/100</f>
        <v>324.58</v>
      </c>
      <c r="I13" s="39">
        <f>('Zusammensetzung Möbel'!B13*'MIPS Möbel'!E13)/100</f>
        <v>0.8</v>
      </c>
      <c r="J13" s="182"/>
      <c r="K13" s="185"/>
      <c r="L13" s="188"/>
      <c r="M13" s="188"/>
      <c r="N13" s="191"/>
    </row>
    <row r="14" spans="1:14">
      <c r="A14" s="46" t="s">
        <v>121</v>
      </c>
      <c r="B14" s="38">
        <v>43</v>
      </c>
      <c r="C14" s="31">
        <v>101.9</v>
      </c>
      <c r="D14" s="31">
        <v>916</v>
      </c>
      <c r="E14" s="39">
        <v>15.4</v>
      </c>
      <c r="F14" s="38">
        <f>('Zusammensetzung Möbel'!B14*'MIPS Möbel'!B14)/100</f>
        <v>0.86</v>
      </c>
      <c r="G14" s="31">
        <f>('Zusammensetzung Möbel'!B14*'MIPS Möbel'!C14)/100</f>
        <v>2.0380000000000003</v>
      </c>
      <c r="H14" s="31">
        <f>('Zusammensetzung Möbel'!B14*'MIPS Möbel'!D14)/100</f>
        <v>18.32</v>
      </c>
      <c r="I14" s="39">
        <f>('Zusammensetzung Möbel'!B14*'MIPS Möbel'!E14)/100</f>
        <v>0.308</v>
      </c>
      <c r="J14" s="182"/>
      <c r="K14" s="185"/>
      <c r="L14" s="188"/>
      <c r="M14" s="188"/>
      <c r="N14" s="191"/>
    </row>
    <row r="15" spans="1:14">
      <c r="A15" s="46" t="s">
        <v>122</v>
      </c>
      <c r="B15" s="38">
        <v>86</v>
      </c>
      <c r="C15" s="31">
        <v>203.8</v>
      </c>
      <c r="D15" s="31">
        <v>1832</v>
      </c>
      <c r="E15" s="39">
        <v>30.7</v>
      </c>
      <c r="F15" s="38">
        <f>('Zusammensetzung Möbel'!B15*'MIPS Möbel'!B15)/100</f>
        <v>1.72</v>
      </c>
      <c r="G15" s="31">
        <f>('Zusammensetzung Möbel'!B15*'MIPS Möbel'!C15)/100</f>
        <v>4.0760000000000005</v>
      </c>
      <c r="H15" s="31">
        <f>('Zusammensetzung Möbel'!B15*'MIPS Möbel'!D15)/100</f>
        <v>36.64</v>
      </c>
      <c r="I15" s="39">
        <f>('Zusammensetzung Möbel'!B15*'MIPS Möbel'!E15)/100</f>
        <v>0.61399999999999999</v>
      </c>
      <c r="J15" s="182"/>
      <c r="K15" s="185"/>
      <c r="L15" s="188"/>
      <c r="M15" s="188"/>
      <c r="N15" s="191"/>
    </row>
    <row r="16" spans="1:14" ht="30">
      <c r="A16" s="46" t="s">
        <v>126</v>
      </c>
      <c r="B16" s="38">
        <v>86</v>
      </c>
      <c r="C16" s="31">
        <v>203.7</v>
      </c>
      <c r="D16" s="31">
        <v>1128</v>
      </c>
      <c r="E16" s="39">
        <v>27</v>
      </c>
      <c r="F16" s="38">
        <f>('Zusammensetzung Möbel'!B16*'MIPS Möbel'!B16)/100</f>
        <v>4.3</v>
      </c>
      <c r="G16" s="31">
        <f>('Zusammensetzung Möbel'!B16*'MIPS Möbel'!C16)/100</f>
        <v>10.185</v>
      </c>
      <c r="H16" s="31">
        <f>('Zusammensetzung Möbel'!B16*'MIPS Möbel'!D16)/100</f>
        <v>56.4</v>
      </c>
      <c r="I16" s="39">
        <f>('Zusammensetzung Möbel'!B16*'MIPS Möbel'!E16)/100</f>
        <v>1.35</v>
      </c>
      <c r="J16" s="182"/>
      <c r="K16" s="185"/>
      <c r="L16" s="188"/>
      <c r="M16" s="188"/>
      <c r="N16" s="191"/>
    </row>
    <row r="17" spans="1:14" ht="30">
      <c r="A17" s="46" t="s">
        <v>125</v>
      </c>
      <c r="B17" s="38">
        <v>62</v>
      </c>
      <c r="C17" s="31">
        <v>162.19999999999999</v>
      </c>
      <c r="D17" s="31">
        <v>1658</v>
      </c>
      <c r="E17" s="39">
        <v>17.100000000000001</v>
      </c>
      <c r="F17" s="38">
        <f>('Zusammensetzung Möbel'!B17*'MIPS Möbel'!B17)/100</f>
        <v>3.1</v>
      </c>
      <c r="G17" s="31">
        <f>('Zusammensetzung Möbel'!B17*'MIPS Möbel'!C17)/100</f>
        <v>8.11</v>
      </c>
      <c r="H17" s="31">
        <f>('Zusammensetzung Möbel'!B17*'MIPS Möbel'!D17)/100</f>
        <v>82.9</v>
      </c>
      <c r="I17" s="39">
        <f>('Zusammensetzung Möbel'!B17*'MIPS Möbel'!E17)/100</f>
        <v>0.85499999999999998</v>
      </c>
      <c r="J17" s="182"/>
      <c r="K17" s="185"/>
      <c r="L17" s="188"/>
      <c r="M17" s="188"/>
      <c r="N17" s="191"/>
    </row>
    <row r="18" spans="1:14" ht="30">
      <c r="A18" s="46" t="s">
        <v>123</v>
      </c>
      <c r="B18" s="38">
        <v>159</v>
      </c>
      <c r="C18" s="31">
        <v>29.5</v>
      </c>
      <c r="D18" s="31">
        <v>2629</v>
      </c>
      <c r="E18" s="39">
        <v>24</v>
      </c>
      <c r="F18" s="38">
        <f>('Zusammensetzung Möbel'!B18*'MIPS Möbel'!B18)/100</f>
        <v>7.95</v>
      </c>
      <c r="G18" s="31">
        <f>('Zusammensetzung Möbel'!B18*'MIPS Möbel'!C18)/100</f>
        <v>1.4750000000000001</v>
      </c>
      <c r="H18" s="31">
        <f>('Zusammensetzung Möbel'!B18*'MIPS Möbel'!D18)/100</f>
        <v>131.44999999999999</v>
      </c>
      <c r="I18" s="39">
        <f>('Zusammensetzung Möbel'!B18*'MIPS Möbel'!E18)/100</f>
        <v>1.2</v>
      </c>
      <c r="J18" s="182"/>
      <c r="K18" s="185"/>
      <c r="L18" s="188"/>
      <c r="M18" s="188"/>
      <c r="N18" s="191"/>
    </row>
    <row r="19" spans="1:14">
      <c r="A19" s="46" t="s">
        <v>124</v>
      </c>
      <c r="B19" s="38">
        <v>128</v>
      </c>
      <c r="C19" s="31">
        <v>110.4</v>
      </c>
      <c r="D19" s="31">
        <v>3723</v>
      </c>
      <c r="E19" s="39">
        <v>34</v>
      </c>
      <c r="F19" s="38">
        <f>('Zusammensetzung Möbel'!B19*'MIPS Möbel'!B19)/100</f>
        <v>6.4</v>
      </c>
      <c r="G19" s="31">
        <f>('Zusammensetzung Möbel'!B19*'MIPS Möbel'!C19)/100</f>
        <v>5.52</v>
      </c>
      <c r="H19" s="31">
        <f>('Zusammensetzung Möbel'!B19*'MIPS Möbel'!D19)/100</f>
        <v>186.15</v>
      </c>
      <c r="I19" s="39">
        <f>('Zusammensetzung Möbel'!B19*'MIPS Möbel'!E19)/100</f>
        <v>1.7</v>
      </c>
      <c r="J19" s="182"/>
      <c r="K19" s="185"/>
      <c r="L19" s="188"/>
      <c r="M19" s="188"/>
      <c r="N19" s="191"/>
    </row>
    <row r="20" spans="1:14">
      <c r="A20" s="46" t="s">
        <v>127</v>
      </c>
      <c r="B20" s="38">
        <v>17</v>
      </c>
      <c r="C20" s="31">
        <v>2.7</v>
      </c>
      <c r="D20" s="31">
        <v>584</v>
      </c>
      <c r="E20" s="39">
        <v>6.3</v>
      </c>
      <c r="F20" s="38">
        <f>('Zusammensetzung Möbel'!B20*'MIPS Möbel'!B20)/100</f>
        <v>0.85</v>
      </c>
      <c r="G20" s="31">
        <f>('Zusammensetzung Möbel'!B20*'MIPS Möbel'!C20)/100</f>
        <v>0.13500000000000001</v>
      </c>
      <c r="H20" s="31">
        <f>('Zusammensetzung Möbel'!B20*'MIPS Möbel'!D20)/100</f>
        <v>29.2</v>
      </c>
      <c r="I20" s="39">
        <f>('Zusammensetzung Möbel'!B20*'MIPS Möbel'!E20)/100</f>
        <v>0.315</v>
      </c>
      <c r="J20" s="182"/>
      <c r="K20" s="185"/>
      <c r="L20" s="188"/>
      <c r="M20" s="188"/>
      <c r="N20" s="191"/>
    </row>
    <row r="21" spans="1:14" ht="16" customHeight="1">
      <c r="A21" s="46" t="s">
        <v>129</v>
      </c>
      <c r="B21" s="38">
        <v>17</v>
      </c>
      <c r="C21" s="31">
        <v>2.7</v>
      </c>
      <c r="D21" s="31">
        <v>584</v>
      </c>
      <c r="E21" s="39">
        <v>6.3</v>
      </c>
      <c r="F21" s="38">
        <f>('Zusammensetzung Möbel'!B21*'MIPS Möbel'!B21)/100</f>
        <v>0.85</v>
      </c>
      <c r="G21" s="31">
        <f>('Zusammensetzung Möbel'!B21*'MIPS Möbel'!C21)/100</f>
        <v>0.13500000000000001</v>
      </c>
      <c r="H21" s="31">
        <f>('Zusammensetzung Möbel'!B21*'MIPS Möbel'!D21)/100</f>
        <v>29.2</v>
      </c>
      <c r="I21" s="39">
        <f>('Zusammensetzung Möbel'!B21*'MIPS Möbel'!E21)/100</f>
        <v>0.315</v>
      </c>
      <c r="J21" s="182"/>
      <c r="K21" s="185"/>
      <c r="L21" s="188"/>
      <c r="M21" s="188"/>
      <c r="N21" s="191"/>
    </row>
    <row r="22" spans="1:14" ht="30">
      <c r="A22" s="46" t="s">
        <v>128</v>
      </c>
      <c r="B22" s="38">
        <v>45</v>
      </c>
      <c r="C22" s="31">
        <v>117.1</v>
      </c>
      <c r="D22" s="31">
        <v>1224</v>
      </c>
      <c r="E22" s="39">
        <v>11.5</v>
      </c>
      <c r="F22" s="38">
        <f>('Zusammensetzung Möbel'!B22*'MIPS Möbel'!B22)/100</f>
        <v>2.25</v>
      </c>
      <c r="G22" s="31">
        <f>('Zusammensetzung Möbel'!B22*'MIPS Möbel'!C22)/100</f>
        <v>5.8550000000000004</v>
      </c>
      <c r="H22" s="31">
        <f>('Zusammensetzung Möbel'!B22*'MIPS Möbel'!D22)/100</f>
        <v>61.2</v>
      </c>
      <c r="I22" s="39">
        <f>('Zusammensetzung Möbel'!B22*'MIPS Möbel'!E22)/100</f>
        <v>0.57499999999999996</v>
      </c>
      <c r="J22" s="182"/>
      <c r="K22" s="185"/>
      <c r="L22" s="188"/>
      <c r="M22" s="188"/>
      <c r="N22" s="191"/>
    </row>
    <row r="23" spans="1:14" ht="16" customHeight="1">
      <c r="A23" s="46" t="s">
        <v>130</v>
      </c>
      <c r="B23" s="38">
        <v>83</v>
      </c>
      <c r="C23" s="31">
        <v>79.099999999999994</v>
      </c>
      <c r="D23" s="31">
        <v>4918</v>
      </c>
      <c r="E23" s="39">
        <v>25.5</v>
      </c>
      <c r="F23" s="38">
        <f>('Zusammensetzung Möbel'!B23*'MIPS Möbel'!B23)/100</f>
        <v>1.66</v>
      </c>
      <c r="G23" s="31">
        <f>('Zusammensetzung Möbel'!B23*'MIPS Möbel'!C23)/100</f>
        <v>1.5819999999999999</v>
      </c>
      <c r="H23" s="31">
        <f>('Zusammensetzung Möbel'!B23*'MIPS Möbel'!D23)/100</f>
        <v>98.36</v>
      </c>
      <c r="I23" s="39">
        <f>('Zusammensetzung Möbel'!B23*'MIPS Möbel'!E23)/100</f>
        <v>0.51</v>
      </c>
      <c r="J23" s="182"/>
      <c r="K23" s="185"/>
      <c r="L23" s="188"/>
      <c r="M23" s="188"/>
      <c r="N23" s="191"/>
    </row>
    <row r="24" spans="1:14" ht="16" customHeight="1">
      <c r="A24" s="46" t="s">
        <v>131</v>
      </c>
      <c r="B24" s="38">
        <v>72</v>
      </c>
      <c r="C24" s="31">
        <v>118.1</v>
      </c>
      <c r="D24" s="31">
        <v>4198</v>
      </c>
      <c r="E24" s="39">
        <v>44.2</v>
      </c>
      <c r="F24" s="38">
        <f>('Zusammensetzung Möbel'!B24*'MIPS Möbel'!B24)/100</f>
        <v>1.44</v>
      </c>
      <c r="G24" s="31">
        <f>('Zusammensetzung Möbel'!B24*'MIPS Möbel'!C24)/100</f>
        <v>2.3620000000000001</v>
      </c>
      <c r="H24" s="31">
        <f>('Zusammensetzung Möbel'!B24*'MIPS Möbel'!D24)/100</f>
        <v>83.96</v>
      </c>
      <c r="I24" s="39">
        <f>('Zusammensetzung Möbel'!B24*'MIPS Möbel'!E24)/100</f>
        <v>0.88400000000000001</v>
      </c>
      <c r="J24" s="182"/>
      <c r="K24" s="185"/>
      <c r="L24" s="188"/>
      <c r="M24" s="188"/>
      <c r="N24" s="191"/>
    </row>
    <row r="25" spans="1:14" ht="16" customHeight="1">
      <c r="A25" s="46" t="s">
        <v>132</v>
      </c>
      <c r="B25" s="38">
        <v>43</v>
      </c>
      <c r="C25" s="31">
        <v>101.9</v>
      </c>
      <c r="D25" s="31">
        <v>916</v>
      </c>
      <c r="E25" s="39">
        <v>15.4</v>
      </c>
      <c r="F25" s="38">
        <f>('Zusammensetzung Möbel'!B25*'MIPS Möbel'!B25)/100</f>
        <v>2.15</v>
      </c>
      <c r="G25" s="31">
        <f>('Zusammensetzung Möbel'!B25*'MIPS Möbel'!C25)/100</f>
        <v>5.0949999999999998</v>
      </c>
      <c r="H25" s="31">
        <f>('Zusammensetzung Möbel'!B25*'MIPS Möbel'!D25)/100</f>
        <v>45.8</v>
      </c>
      <c r="I25" s="39">
        <f>('Zusammensetzung Möbel'!B25*'MIPS Möbel'!E25)/100</f>
        <v>0.77</v>
      </c>
      <c r="J25" s="182"/>
      <c r="K25" s="185"/>
      <c r="L25" s="188"/>
      <c r="M25" s="188"/>
      <c r="N25" s="191"/>
    </row>
    <row r="26" spans="1:14" ht="30">
      <c r="A26" s="46" t="s">
        <v>133</v>
      </c>
      <c r="B26" s="38">
        <v>360</v>
      </c>
      <c r="C26" s="31">
        <v>69.900000000000006</v>
      </c>
      <c r="D26" s="31">
        <v>11161</v>
      </c>
      <c r="E26" s="39">
        <v>110.8</v>
      </c>
      <c r="F26" s="38">
        <f>('Zusammensetzung Möbel'!B26*'MIPS Möbel'!B26)/100</f>
        <v>18</v>
      </c>
      <c r="G26" s="31">
        <f>('Zusammensetzung Möbel'!B26*'MIPS Möbel'!C26)/100</f>
        <v>3.4950000000000001</v>
      </c>
      <c r="H26" s="31">
        <f>('Zusammensetzung Möbel'!B26*'MIPS Möbel'!D26)/100</f>
        <v>558.04999999999995</v>
      </c>
      <c r="I26" s="39">
        <f>('Zusammensetzung Möbel'!B26*'MIPS Möbel'!E26)/100</f>
        <v>5.54</v>
      </c>
      <c r="J26" s="182"/>
      <c r="K26" s="185"/>
      <c r="L26" s="188"/>
      <c r="M26" s="188"/>
      <c r="N26" s="191"/>
    </row>
    <row r="27" spans="1:14" ht="16" customHeight="1">
      <c r="A27" s="46" t="s">
        <v>135</v>
      </c>
      <c r="B27" s="38">
        <v>181</v>
      </c>
      <c r="C27" s="31">
        <v>37.1</v>
      </c>
      <c r="D27" s="31">
        <v>5331</v>
      </c>
      <c r="E27" s="39">
        <v>52.6</v>
      </c>
      <c r="F27" s="38">
        <f>('Zusammensetzung Möbel'!B27*'MIPS Möbel'!B27)/100</f>
        <v>3.62</v>
      </c>
      <c r="G27" s="31">
        <f>('Zusammensetzung Möbel'!B27*'MIPS Möbel'!C27)/100</f>
        <v>0.74199999999999999</v>
      </c>
      <c r="H27" s="31">
        <f>('Zusammensetzung Möbel'!B27*'MIPS Möbel'!D27)/100</f>
        <v>106.62</v>
      </c>
      <c r="I27" s="39">
        <f>('Zusammensetzung Möbel'!B27*'MIPS Möbel'!E27)/100</f>
        <v>1.052</v>
      </c>
      <c r="J27" s="182"/>
      <c r="K27" s="185"/>
      <c r="L27" s="188"/>
      <c r="M27" s="188"/>
      <c r="N27" s="191"/>
    </row>
    <row r="28" spans="1:14">
      <c r="A28" s="46" t="s">
        <v>134</v>
      </c>
      <c r="B28" s="38">
        <v>72</v>
      </c>
      <c r="C28" s="31">
        <v>118.1</v>
      </c>
      <c r="D28" s="31">
        <v>4198</v>
      </c>
      <c r="E28" s="39">
        <v>44.2</v>
      </c>
      <c r="F28" s="38">
        <f>('Zusammensetzung Möbel'!B28*'MIPS Möbel'!B28)/100</f>
        <v>1.44</v>
      </c>
      <c r="G28" s="31">
        <f>('Zusammensetzung Möbel'!B28*'MIPS Möbel'!C28)/100</f>
        <v>2.3620000000000001</v>
      </c>
      <c r="H28" s="31">
        <f>('Zusammensetzung Möbel'!B28*'MIPS Möbel'!D28)/100</f>
        <v>83.96</v>
      </c>
      <c r="I28" s="39">
        <f>('Zusammensetzung Möbel'!B28*'MIPS Möbel'!E28)/100</f>
        <v>0.88400000000000001</v>
      </c>
      <c r="J28" s="182"/>
      <c r="K28" s="185"/>
      <c r="L28" s="188"/>
      <c r="M28" s="188"/>
      <c r="N28" s="191"/>
    </row>
    <row r="29" spans="1:14">
      <c r="A29" s="46" t="s">
        <v>136</v>
      </c>
      <c r="B29" s="59">
        <v>311</v>
      </c>
      <c r="C29" s="60">
        <v>34.9</v>
      </c>
      <c r="D29" s="60">
        <v>6324</v>
      </c>
      <c r="E29" s="61">
        <v>85.6</v>
      </c>
      <c r="F29" s="38">
        <f>('Zusammensetzung Möbel'!B29*'MIPS Möbel'!B29)/100</f>
        <v>6.22</v>
      </c>
      <c r="G29" s="31">
        <f>('Zusammensetzung Möbel'!B29*'MIPS Möbel'!C29)/100</f>
        <v>0.69799999999999995</v>
      </c>
      <c r="H29" s="31">
        <f>('Zusammensetzung Möbel'!B29*'MIPS Möbel'!D29)/100</f>
        <v>126.48</v>
      </c>
      <c r="I29" s="39">
        <f>('Zusammensetzung Möbel'!B29*'MIPS Möbel'!E29)/100</f>
        <v>1.712</v>
      </c>
      <c r="J29" s="183"/>
      <c r="K29" s="186"/>
      <c r="L29" s="189"/>
      <c r="M29" s="189"/>
      <c r="N29" s="192"/>
    </row>
    <row r="30" spans="1:14">
      <c r="A30" s="40" t="s">
        <v>138</v>
      </c>
      <c r="B30" s="59">
        <v>92</v>
      </c>
      <c r="C30" s="60">
        <v>19.399999999999999</v>
      </c>
      <c r="D30" s="60">
        <v>46730</v>
      </c>
      <c r="E30" s="61">
        <v>39.9</v>
      </c>
      <c r="F30" s="38">
        <f>('Zusammensetzung Möbel'!B30*'MIPS Möbel'!B30)/100</f>
        <v>0.92</v>
      </c>
      <c r="G30" s="31">
        <f>('Zusammensetzung Möbel'!B30*'MIPS Möbel'!C30)/100</f>
        <v>0.19399999999999998</v>
      </c>
      <c r="H30" s="31">
        <f>('Zusammensetzung Möbel'!B30*'MIPS Möbel'!D30)/100</f>
        <v>467.3</v>
      </c>
      <c r="I30" s="39">
        <f>('Zusammensetzung Möbel'!B30*'MIPS Möbel'!E30)/100</f>
        <v>0.39899999999999997</v>
      </c>
      <c r="J30" s="183"/>
      <c r="K30" s="186"/>
      <c r="L30" s="189"/>
      <c r="M30" s="189"/>
      <c r="N30" s="192"/>
    </row>
    <row r="31" spans="1:14">
      <c r="A31" s="40" t="s">
        <v>139</v>
      </c>
      <c r="B31" s="59">
        <v>1669</v>
      </c>
      <c r="C31" s="60">
        <v>5109.5</v>
      </c>
      <c r="D31" s="60">
        <v>33628</v>
      </c>
      <c r="E31" s="61">
        <v>291.2</v>
      </c>
      <c r="F31" s="38">
        <f>('Zusammensetzung Möbel'!B31*'MIPS Möbel'!B31)/100</f>
        <v>16.690000000000001</v>
      </c>
      <c r="G31" s="31">
        <f>('Zusammensetzung Möbel'!B31*'MIPS Möbel'!C31)/100</f>
        <v>51.094999999999999</v>
      </c>
      <c r="H31" s="31">
        <f>('Zusammensetzung Möbel'!B31*'MIPS Möbel'!D31)/100</f>
        <v>336.28</v>
      </c>
      <c r="I31" s="39">
        <f>('Zusammensetzung Möbel'!B31*'MIPS Möbel'!E31)/100</f>
        <v>2.9119999999999999</v>
      </c>
      <c r="J31" s="183"/>
      <c r="K31" s="186"/>
      <c r="L31" s="189"/>
      <c r="M31" s="189"/>
      <c r="N31" s="192"/>
    </row>
    <row r="32" spans="1:14" ht="16" thickBot="1">
      <c r="A32" s="47" t="s">
        <v>53</v>
      </c>
      <c r="B32" s="41"/>
      <c r="C32" s="42"/>
      <c r="D32" s="42"/>
      <c r="E32" s="43"/>
      <c r="F32" s="41">
        <f>SUM(F4:F28)</f>
        <v>158.77999999999997</v>
      </c>
      <c r="G32" s="42">
        <f>SUM(G4:G28)</f>
        <v>88.039000000000001</v>
      </c>
      <c r="H32" s="42">
        <f>SUM(H4:H28)</f>
        <v>11386.989999999998</v>
      </c>
      <c r="I32" s="43">
        <f>SUM(I4:I28)</f>
        <v>62.61</v>
      </c>
      <c r="J32" s="184"/>
      <c r="K32" s="187"/>
      <c r="L32" s="190"/>
      <c r="M32" s="190"/>
      <c r="N32" s="193"/>
    </row>
    <row r="33" spans="11:11" ht="16" thickTop="1">
      <c r="K33" s="1"/>
    </row>
  </sheetData>
  <mergeCells count="10">
    <mergeCell ref="J4:J32"/>
    <mergeCell ref="K4:K32"/>
    <mergeCell ref="L4:L32"/>
    <mergeCell ref="M4:M32"/>
    <mergeCell ref="N4:N32"/>
    <mergeCell ref="A2:A3"/>
    <mergeCell ref="B2:E2"/>
    <mergeCell ref="F2:I2"/>
    <mergeCell ref="J2:J3"/>
    <mergeCell ref="K2:N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499984740745262"/>
  </sheetPr>
  <dimension ref="A1:N47"/>
  <sheetViews>
    <sheetView workbookViewId="0">
      <selection activeCell="J26" sqref="J26:J39"/>
    </sheetView>
  </sheetViews>
  <sheetFormatPr baseColWidth="10" defaultRowHeight="15" x14ac:dyDescent="0"/>
  <cols>
    <col min="1" max="1" width="31.5703125" bestFit="1" customWidth="1"/>
    <col min="2" max="2" width="10.85546875" customWidth="1"/>
    <col min="3" max="3" width="10" customWidth="1"/>
    <col min="4" max="4" width="8.42578125" customWidth="1"/>
    <col min="5" max="5" width="7.140625" customWidth="1"/>
    <col min="6" max="6" width="11.28515625" customWidth="1"/>
    <col min="7" max="7" width="11.85546875" customWidth="1"/>
    <col min="8" max="8" width="10.140625" customWidth="1"/>
    <col min="9" max="9" width="12.140625" customWidth="1"/>
    <col min="10" max="10" width="22" customWidth="1"/>
    <col min="11" max="11" width="12" customWidth="1"/>
  </cols>
  <sheetData>
    <row r="1" spans="1:14" ht="16" thickBot="1"/>
    <row r="2" spans="1:14" ht="31" customHeight="1" thickTop="1">
      <c r="A2" s="169" t="s">
        <v>71</v>
      </c>
      <c r="B2" s="171" t="s">
        <v>108</v>
      </c>
      <c r="C2" s="172"/>
      <c r="D2" s="172"/>
      <c r="E2" s="173"/>
      <c r="F2" s="174" t="s">
        <v>104</v>
      </c>
      <c r="G2" s="175"/>
      <c r="H2" s="175"/>
      <c r="I2" s="176"/>
      <c r="J2" s="177" t="s">
        <v>109</v>
      </c>
      <c r="K2" s="179" t="s">
        <v>54</v>
      </c>
      <c r="L2" s="180"/>
      <c r="M2" s="180"/>
      <c r="N2" s="181"/>
    </row>
    <row r="3" spans="1:14" ht="95" customHeight="1">
      <c r="A3" s="170"/>
      <c r="B3" s="36" t="s">
        <v>55</v>
      </c>
      <c r="C3" s="22" t="s">
        <v>56</v>
      </c>
      <c r="D3" s="22" t="s">
        <v>72</v>
      </c>
      <c r="E3" s="37" t="s">
        <v>73</v>
      </c>
      <c r="F3" s="36" t="s">
        <v>55</v>
      </c>
      <c r="G3" s="22" t="s">
        <v>56</v>
      </c>
      <c r="H3" s="22" t="s">
        <v>72</v>
      </c>
      <c r="I3" s="37" t="s">
        <v>73</v>
      </c>
      <c r="J3" s="178"/>
      <c r="K3" s="36" t="s">
        <v>55</v>
      </c>
      <c r="L3" s="22" t="s">
        <v>56</v>
      </c>
      <c r="M3" s="22" t="s">
        <v>72</v>
      </c>
      <c r="N3" s="37" t="s">
        <v>73</v>
      </c>
    </row>
    <row r="4" spans="1:14" ht="15" customHeight="1">
      <c r="A4" s="45" t="s">
        <v>97</v>
      </c>
      <c r="B4" s="38">
        <v>5</v>
      </c>
      <c r="C4" s="31">
        <v>1.6</v>
      </c>
      <c r="D4" s="31">
        <v>1200</v>
      </c>
      <c r="E4" s="39">
        <v>0.2</v>
      </c>
      <c r="F4" s="38">
        <f>('Zusammensetzung Textilien'!B4*'MIPS Textilien'!B4)/100</f>
        <v>0.5</v>
      </c>
      <c r="G4" s="31">
        <f>('Zusammensetzung Textilien'!B4*'MIPS Textilien'!C4)/100</f>
        <v>0.16</v>
      </c>
      <c r="H4" s="31">
        <f>('Zusammensetzung Textilien'!B4*'MIPS Textilien'!D4)/100</f>
        <v>120</v>
      </c>
      <c r="I4" s="39">
        <f>('Zusammensetzung Textilien'!B4*'MIPS Textilien'!E4)/100</f>
        <v>0.02</v>
      </c>
      <c r="J4" s="182">
        <v>0.3</v>
      </c>
      <c r="K4" s="185">
        <f>F21*J4</f>
        <v>2.3699999999999997</v>
      </c>
      <c r="L4" s="188">
        <f>G21*J4</f>
        <v>3.0624000000000007</v>
      </c>
      <c r="M4" s="188">
        <f>H21*J4</f>
        <v>370.48500000000001</v>
      </c>
      <c r="N4" s="191">
        <f>I21*J4</f>
        <v>1.5701999999999996</v>
      </c>
    </row>
    <row r="5" spans="1:14">
      <c r="A5" s="45" t="s">
        <v>40</v>
      </c>
      <c r="B5" s="38">
        <v>5</v>
      </c>
      <c r="C5" s="31">
        <v>1.1000000000000001</v>
      </c>
      <c r="D5" s="31">
        <v>2718</v>
      </c>
      <c r="E5" s="39">
        <v>2.2999999999999998</v>
      </c>
      <c r="F5" s="38">
        <f>('Zusammensetzung Textilien'!B5*'MIPS Textilien'!B5)/100</f>
        <v>0.5</v>
      </c>
      <c r="G5" s="31">
        <f>('Zusammensetzung Textilien'!B5*'MIPS Textilien'!C5)/100</f>
        <v>0.11</v>
      </c>
      <c r="H5" s="31">
        <f>('Zusammensetzung Textilien'!B5*'MIPS Textilien'!D5)/100</f>
        <v>271.8</v>
      </c>
      <c r="I5" s="39">
        <f>('Zusammensetzung Textilien'!B5*'MIPS Textilien'!E5)/100</f>
        <v>0.23</v>
      </c>
      <c r="J5" s="182"/>
      <c r="K5" s="185"/>
      <c r="L5" s="188"/>
      <c r="M5" s="188"/>
      <c r="N5" s="191"/>
    </row>
    <row r="6" spans="1:14">
      <c r="A6" s="45" t="s">
        <v>99</v>
      </c>
      <c r="B6" s="38">
        <v>5</v>
      </c>
      <c r="C6" s="31">
        <v>1.1000000000000001</v>
      </c>
      <c r="D6" s="31">
        <v>2718</v>
      </c>
      <c r="E6" s="39">
        <v>2.2999999999999998</v>
      </c>
      <c r="F6" s="38">
        <f>('Zusammensetzung Textilien'!B6*'MIPS Textilien'!B6)/100</f>
        <v>0.15</v>
      </c>
      <c r="G6" s="31">
        <f>('Zusammensetzung Textilien'!B6*'MIPS Textilien'!C6)/100</f>
        <v>3.3000000000000002E-2</v>
      </c>
      <c r="H6" s="31">
        <f>('Zusammensetzung Textilien'!B6*'MIPS Textilien'!D6)/100</f>
        <v>81.540000000000006</v>
      </c>
      <c r="I6" s="39">
        <f>('Zusammensetzung Textilien'!B6*'MIPS Textilien'!E6)/100</f>
        <v>6.8999999999999992E-2</v>
      </c>
      <c r="J6" s="182"/>
      <c r="K6" s="185"/>
      <c r="L6" s="188"/>
      <c r="M6" s="188"/>
      <c r="N6" s="191"/>
    </row>
    <row r="7" spans="1:14">
      <c r="A7" s="45" t="s">
        <v>98</v>
      </c>
      <c r="B7" s="38">
        <v>3</v>
      </c>
      <c r="C7" s="31">
        <v>0.6</v>
      </c>
      <c r="D7" s="31">
        <v>1359</v>
      </c>
      <c r="E7" s="39">
        <v>1.1000000000000001</v>
      </c>
      <c r="F7" s="38">
        <f>('Zusammensetzung Textilien'!B7*'MIPS Textilien'!B7)/100</f>
        <v>0.06</v>
      </c>
      <c r="G7" s="31">
        <f>('Zusammensetzung Textilien'!B7*'MIPS Textilien'!C7)/100</f>
        <v>1.2E-2</v>
      </c>
      <c r="H7" s="31">
        <f>('Zusammensetzung Textilien'!B7*'MIPS Textilien'!D7)/100</f>
        <v>27.18</v>
      </c>
      <c r="I7" s="39">
        <f>('Zusammensetzung Textilien'!B7*'MIPS Textilien'!E7)/100</f>
        <v>2.2000000000000002E-2</v>
      </c>
      <c r="J7" s="182"/>
      <c r="K7" s="185"/>
      <c r="L7" s="188"/>
      <c r="M7" s="188"/>
      <c r="N7" s="191"/>
    </row>
    <row r="8" spans="1:14">
      <c r="A8" s="45" t="s">
        <v>41</v>
      </c>
      <c r="B8" s="38">
        <v>5</v>
      </c>
      <c r="C8" s="31">
        <v>1.1000000000000001</v>
      </c>
      <c r="D8" s="31">
        <v>2718</v>
      </c>
      <c r="E8" s="39">
        <v>2.2999999999999998</v>
      </c>
      <c r="F8" s="38">
        <f>('Zusammensetzung Textilien'!B8*'MIPS Textilien'!B8)/100</f>
        <v>0.5</v>
      </c>
      <c r="G8" s="31">
        <f>('Zusammensetzung Textilien'!B8*'MIPS Textilien'!C8)/100</f>
        <v>0.11</v>
      </c>
      <c r="H8" s="31">
        <f>('Zusammensetzung Textilien'!B8*'MIPS Textilien'!D8)/100</f>
        <v>271.8</v>
      </c>
      <c r="I8" s="39">
        <f>('Zusammensetzung Textilien'!B8*'MIPS Textilien'!E8)/100</f>
        <v>0.23</v>
      </c>
      <c r="J8" s="182"/>
      <c r="K8" s="185"/>
      <c r="L8" s="188"/>
      <c r="M8" s="188"/>
      <c r="N8" s="191"/>
    </row>
    <row r="9" spans="1:14">
      <c r="A9" s="45" t="s">
        <v>43</v>
      </c>
      <c r="B9" s="38">
        <v>2</v>
      </c>
      <c r="C9" s="31">
        <v>1.2</v>
      </c>
      <c r="D9" s="31">
        <v>1480</v>
      </c>
      <c r="E9" s="39">
        <v>12.5</v>
      </c>
      <c r="F9" s="38">
        <f>('Zusammensetzung Textilien'!B9*'MIPS Textilien'!B9)/100</f>
        <v>0.4</v>
      </c>
      <c r="G9" s="31">
        <f>('Zusammensetzung Textilien'!B9*'MIPS Textilien'!C9)/100</f>
        <v>0.24</v>
      </c>
      <c r="H9" s="31">
        <f>('Zusammensetzung Textilien'!B9*'MIPS Textilien'!D9)/100</f>
        <v>296</v>
      </c>
      <c r="I9" s="39">
        <f>('Zusammensetzung Textilien'!B9*'MIPS Textilien'!E9)/100</f>
        <v>2.5</v>
      </c>
      <c r="J9" s="182"/>
      <c r="K9" s="185"/>
      <c r="L9" s="188"/>
      <c r="M9" s="188"/>
      <c r="N9" s="191"/>
    </row>
    <row r="10" spans="1:14" ht="30">
      <c r="A10" s="46" t="s">
        <v>42</v>
      </c>
      <c r="B10" s="38">
        <v>6</v>
      </c>
      <c r="C10" s="31"/>
      <c r="D10" s="31"/>
      <c r="E10" s="39"/>
      <c r="F10" s="38">
        <f>('Zusammensetzung Textilien'!B10*'MIPS Textilien'!B10)/100</f>
        <v>1.2</v>
      </c>
      <c r="G10" s="31">
        <f>('Zusammensetzung Textilien'!B10*'MIPS Textilien'!C10)/100</f>
        <v>0</v>
      </c>
      <c r="H10" s="31">
        <f>('Zusammensetzung Textilien'!B10*'MIPS Textilien'!D10)/100</f>
        <v>0</v>
      </c>
      <c r="I10" s="39">
        <f>('Zusammensetzung Textilien'!B10*'MIPS Textilien'!E10)/100</f>
        <v>0</v>
      </c>
      <c r="J10" s="182"/>
      <c r="K10" s="185"/>
      <c r="L10" s="188"/>
      <c r="M10" s="188"/>
      <c r="N10" s="191"/>
    </row>
    <row r="11" spans="1:14">
      <c r="A11" s="45" t="s">
        <v>44</v>
      </c>
      <c r="B11" s="38">
        <v>31</v>
      </c>
      <c r="C11" s="31">
        <v>95</v>
      </c>
      <c r="D11" s="31">
        <v>624</v>
      </c>
      <c r="E11" s="39">
        <v>5.4</v>
      </c>
      <c r="F11" s="38">
        <f>('Zusammensetzung Textilien'!B11*'MIPS Textilien'!B11)/100</f>
        <v>0.31</v>
      </c>
      <c r="G11" s="31">
        <f>('Zusammensetzung Textilien'!B11*'MIPS Textilien'!C11)/100</f>
        <v>0.95</v>
      </c>
      <c r="H11" s="31">
        <f>('Zusammensetzung Textilien'!B11*'MIPS Textilien'!D11)/100</f>
        <v>6.24</v>
      </c>
      <c r="I11" s="39">
        <f>('Zusammensetzung Textilien'!B11*'MIPS Textilien'!E11)/100</f>
        <v>5.4000000000000006E-2</v>
      </c>
      <c r="J11" s="182"/>
      <c r="K11" s="185"/>
      <c r="L11" s="188"/>
      <c r="M11" s="188"/>
      <c r="N11" s="191"/>
    </row>
    <row r="12" spans="1:14">
      <c r="A12" s="45" t="s">
        <v>46</v>
      </c>
      <c r="B12" s="38">
        <v>80</v>
      </c>
      <c r="C12" s="31">
        <v>242.4</v>
      </c>
      <c r="D12" s="31">
        <v>1809</v>
      </c>
      <c r="E12" s="39">
        <v>39.299999999999997</v>
      </c>
      <c r="F12" s="38">
        <f>('Zusammensetzung Textilien'!B12*'MIPS Textilien'!B12)/100</f>
        <v>2.4</v>
      </c>
      <c r="G12" s="31">
        <f>('Zusammensetzung Textilien'!B12*'MIPS Textilien'!C12)/100</f>
        <v>7.2720000000000002</v>
      </c>
      <c r="H12" s="31">
        <f>('Zusammensetzung Textilien'!B12*'MIPS Textilien'!D12)/100</f>
        <v>54.27</v>
      </c>
      <c r="I12" s="39">
        <f>('Zusammensetzung Textilien'!B12*'MIPS Textilien'!E12)/100</f>
        <v>1.1789999999999998</v>
      </c>
      <c r="J12" s="182"/>
      <c r="K12" s="185"/>
      <c r="L12" s="188"/>
      <c r="M12" s="188"/>
      <c r="N12" s="191"/>
    </row>
    <row r="13" spans="1:14">
      <c r="A13" s="45" t="s">
        <v>47</v>
      </c>
      <c r="B13" s="38">
        <v>14</v>
      </c>
      <c r="C13" s="31">
        <v>8.1999999999999993</v>
      </c>
      <c r="D13" s="31">
        <v>608</v>
      </c>
      <c r="E13" s="39">
        <v>5.7</v>
      </c>
      <c r="F13" s="38">
        <f>('Zusammensetzung Textilien'!B13*'MIPS Textilien'!B13)/100</f>
        <v>0</v>
      </c>
      <c r="G13" s="31">
        <f>('Zusammensetzung Textilien'!B13*'MIPS Textilien'!C13)/100</f>
        <v>0</v>
      </c>
      <c r="H13" s="31">
        <f>('Zusammensetzung Textilien'!B13*'MIPS Textilien'!D13)/100</f>
        <v>0</v>
      </c>
      <c r="I13" s="39">
        <f>('Zusammensetzung Textilien'!B13*'MIPS Textilien'!E13)/100</f>
        <v>0</v>
      </c>
      <c r="J13" s="182"/>
      <c r="K13" s="185"/>
      <c r="L13" s="188"/>
      <c r="M13" s="188"/>
      <c r="N13" s="191"/>
    </row>
    <row r="14" spans="1:14">
      <c r="A14" s="45" t="s">
        <v>48</v>
      </c>
      <c r="B14" s="38">
        <v>10</v>
      </c>
      <c r="C14" s="31">
        <v>8.1999999999999993</v>
      </c>
      <c r="D14" s="31">
        <v>427</v>
      </c>
      <c r="E14" s="39">
        <v>4.2</v>
      </c>
      <c r="F14" s="38">
        <f>('Zusammensetzung Textilien'!B14*'MIPS Textilien'!B14)/100</f>
        <v>0.5</v>
      </c>
      <c r="G14" s="31">
        <f>('Zusammensetzung Textilien'!B14*'MIPS Textilien'!C14)/100</f>
        <v>0.41</v>
      </c>
      <c r="H14" s="31">
        <f>('Zusammensetzung Textilien'!B14*'MIPS Textilien'!D14)/100</f>
        <v>21.35</v>
      </c>
      <c r="I14" s="39">
        <f>('Zusammensetzung Textilien'!B14*'MIPS Textilien'!E14)/100</f>
        <v>0.21</v>
      </c>
      <c r="J14" s="182"/>
      <c r="K14" s="185"/>
      <c r="L14" s="188"/>
      <c r="M14" s="188"/>
      <c r="N14" s="191"/>
    </row>
    <row r="15" spans="1:14">
      <c r="A15" s="45" t="s">
        <v>52</v>
      </c>
      <c r="B15" s="38">
        <v>11</v>
      </c>
      <c r="C15" s="31"/>
      <c r="D15" s="31">
        <v>707</v>
      </c>
      <c r="E15" s="39">
        <v>6.7</v>
      </c>
      <c r="F15" s="38">
        <f>('Zusammensetzung Textilien'!B15*'MIPS Textilien'!B15)/100</f>
        <v>0.88</v>
      </c>
      <c r="G15" s="31">
        <f>('Zusammensetzung Textilien'!B15*'MIPS Textilien'!C15)/100</f>
        <v>0</v>
      </c>
      <c r="H15" s="31">
        <f>('Zusammensetzung Textilien'!B15*'MIPS Textilien'!D15)/100</f>
        <v>56.56</v>
      </c>
      <c r="I15" s="39">
        <f>('Zusammensetzung Textilien'!B15*'MIPS Textilien'!E15)/100</f>
        <v>0.53600000000000003</v>
      </c>
      <c r="J15" s="182"/>
      <c r="K15" s="185"/>
      <c r="L15" s="188"/>
      <c r="M15" s="188"/>
      <c r="N15" s="191"/>
    </row>
    <row r="16" spans="1:14">
      <c r="A16" s="45" t="s">
        <v>17</v>
      </c>
      <c r="B16" s="38">
        <v>7</v>
      </c>
      <c r="C16" s="31">
        <v>11.2</v>
      </c>
      <c r="D16" s="31">
        <v>428</v>
      </c>
      <c r="E16" s="39">
        <v>3.6</v>
      </c>
      <c r="F16" s="38">
        <f>('Zusammensetzung Textilien'!B16*'MIPS Textilien'!B16)/100</f>
        <v>0.21</v>
      </c>
      <c r="G16" s="31">
        <f>('Zusammensetzung Textilien'!B16*'MIPS Textilien'!C16)/100</f>
        <v>0.33599999999999997</v>
      </c>
      <c r="H16" s="31">
        <f>('Zusammensetzung Textilien'!B16*'MIPS Textilien'!D16)/100</f>
        <v>12.84</v>
      </c>
      <c r="I16" s="39">
        <f>('Zusammensetzung Textilien'!B16*'MIPS Textilien'!E16)/100</f>
        <v>0.10800000000000001</v>
      </c>
      <c r="J16" s="182"/>
      <c r="K16" s="185"/>
      <c r="L16" s="188"/>
      <c r="M16" s="188"/>
      <c r="N16" s="191"/>
    </row>
    <row r="17" spans="1:14">
      <c r="A17" s="45" t="s">
        <v>45</v>
      </c>
      <c r="B17" s="38">
        <v>9</v>
      </c>
      <c r="C17" s="31">
        <v>22.4</v>
      </c>
      <c r="D17" s="31">
        <v>432</v>
      </c>
      <c r="E17" s="39">
        <v>2.4</v>
      </c>
      <c r="F17" s="38">
        <f>('Zusammensetzung Textilien'!B17*'MIPS Textilien'!B17)/100</f>
        <v>0.18</v>
      </c>
      <c r="G17" s="31">
        <f>('Zusammensetzung Textilien'!B17*'MIPS Textilien'!C17)/100</f>
        <v>0.44799999999999995</v>
      </c>
      <c r="H17" s="31">
        <f>('Zusammensetzung Textilien'!B17*'MIPS Textilien'!D17)/100</f>
        <v>8.64</v>
      </c>
      <c r="I17" s="39">
        <f>('Zusammensetzung Textilien'!B17*'MIPS Textilien'!E17)/100</f>
        <v>4.8000000000000001E-2</v>
      </c>
      <c r="J17" s="182"/>
      <c r="K17" s="185"/>
      <c r="L17" s="188"/>
      <c r="M17" s="188"/>
      <c r="N17" s="191"/>
    </row>
    <row r="18" spans="1:14">
      <c r="A18" s="45" t="s">
        <v>49</v>
      </c>
      <c r="B18" s="38">
        <v>1</v>
      </c>
      <c r="C18" s="31">
        <v>0.1</v>
      </c>
      <c r="D18" s="31">
        <v>227</v>
      </c>
      <c r="E18" s="39">
        <v>0.4</v>
      </c>
      <c r="F18" s="38">
        <f>('Zusammensetzung Textilien'!B18*'MIPS Textilien'!B18)/100</f>
        <v>0.01</v>
      </c>
      <c r="G18" s="31">
        <f>('Zusammensetzung Textilien'!B18*'MIPS Textilien'!C18)/100</f>
        <v>1E-3</v>
      </c>
      <c r="H18" s="31">
        <f>('Zusammensetzung Textilien'!B18*'MIPS Textilien'!D18)/100</f>
        <v>2.27</v>
      </c>
      <c r="I18" s="39">
        <f>('Zusammensetzung Textilien'!B18*'MIPS Textilien'!E18)/100</f>
        <v>4.0000000000000001E-3</v>
      </c>
      <c r="J18" s="182"/>
      <c r="K18" s="185"/>
      <c r="L18" s="188"/>
      <c r="M18" s="188"/>
      <c r="N18" s="191"/>
    </row>
    <row r="19" spans="1:14">
      <c r="A19" s="45" t="s">
        <v>50</v>
      </c>
      <c r="B19" s="38">
        <v>5</v>
      </c>
      <c r="C19" s="31">
        <v>6.3</v>
      </c>
      <c r="D19" s="31">
        <v>223</v>
      </c>
      <c r="E19" s="39">
        <v>1.2</v>
      </c>
      <c r="F19" s="38">
        <f>('Zusammensetzung Textilien'!B19*'MIPS Textilien'!B19)/100</f>
        <v>0.05</v>
      </c>
      <c r="G19" s="31">
        <f>('Zusammensetzung Textilien'!B19*'MIPS Textilien'!C19)/100</f>
        <v>6.3E-2</v>
      </c>
      <c r="H19" s="31">
        <f>('Zusammensetzung Textilien'!B19*'MIPS Textilien'!D19)/100</f>
        <v>2.23</v>
      </c>
      <c r="I19" s="39">
        <f>('Zusammensetzung Textilien'!B19*'MIPS Textilien'!E19)/100</f>
        <v>1.2E-2</v>
      </c>
      <c r="J19" s="182"/>
      <c r="K19" s="185"/>
      <c r="L19" s="188"/>
      <c r="M19" s="188"/>
      <c r="N19" s="191"/>
    </row>
    <row r="20" spans="1:14">
      <c r="A20" s="45" t="s">
        <v>51</v>
      </c>
      <c r="B20" s="38">
        <v>5</v>
      </c>
      <c r="C20" s="31">
        <v>6.3</v>
      </c>
      <c r="D20" s="31">
        <v>223</v>
      </c>
      <c r="E20" s="39">
        <v>1.2</v>
      </c>
      <c r="F20" s="38">
        <f>('Zusammensetzung Textilien'!B20*'MIPS Textilien'!B20)/100</f>
        <v>0.05</v>
      </c>
      <c r="G20" s="31">
        <f>('Zusammensetzung Textilien'!B20*'MIPS Textilien'!C20)/100</f>
        <v>6.3E-2</v>
      </c>
      <c r="H20" s="31">
        <f>('Zusammensetzung Textilien'!B20*'MIPS Textilien'!D20)/100</f>
        <v>2.23</v>
      </c>
      <c r="I20" s="39">
        <f>('Zusammensetzung Textilien'!B20*'MIPS Textilien'!E20)/100</f>
        <v>1.2E-2</v>
      </c>
      <c r="J20" s="182"/>
      <c r="K20" s="185"/>
      <c r="L20" s="188"/>
      <c r="M20" s="188"/>
      <c r="N20" s="191"/>
    </row>
    <row r="21" spans="1:14" ht="16" thickBot="1">
      <c r="A21" s="47" t="s">
        <v>53</v>
      </c>
      <c r="B21" s="41"/>
      <c r="C21" s="42"/>
      <c r="D21" s="42"/>
      <c r="E21" s="43"/>
      <c r="F21" s="41">
        <f>SUM(F4:F20)</f>
        <v>7.8999999999999986</v>
      </c>
      <c r="G21" s="42">
        <f>SUM(G4:G20)</f>
        <v>10.208000000000002</v>
      </c>
      <c r="H21" s="42">
        <f>SUM(H4:H20)</f>
        <v>1234.95</v>
      </c>
      <c r="I21" s="43">
        <f>SUM(I4:I20)</f>
        <v>5.2339999999999991</v>
      </c>
      <c r="J21" s="184"/>
      <c r="K21" s="187"/>
      <c r="L21" s="190"/>
      <c r="M21" s="190"/>
      <c r="N21" s="193"/>
    </row>
    <row r="22" spans="1:14" ht="16" thickTop="1">
      <c r="K22" s="1"/>
    </row>
    <row r="23" spans="1:14" ht="16" thickBot="1"/>
    <row r="24" spans="1:14" ht="35" customHeight="1" thickTop="1">
      <c r="A24" s="198" t="s">
        <v>96</v>
      </c>
      <c r="B24" s="171" t="s">
        <v>108</v>
      </c>
      <c r="C24" s="172"/>
      <c r="D24" s="172"/>
      <c r="E24" s="173"/>
      <c r="F24" s="179" t="s">
        <v>105</v>
      </c>
      <c r="G24" s="180"/>
      <c r="H24" s="180"/>
      <c r="I24" s="181"/>
      <c r="J24" s="177" t="s">
        <v>109</v>
      </c>
      <c r="K24" s="179" t="s">
        <v>54</v>
      </c>
      <c r="L24" s="180"/>
      <c r="M24" s="180"/>
      <c r="N24" s="181"/>
    </row>
    <row r="25" spans="1:14" ht="79" customHeight="1">
      <c r="A25" s="199"/>
      <c r="B25" s="36" t="s">
        <v>55</v>
      </c>
      <c r="C25" s="22" t="s">
        <v>56</v>
      </c>
      <c r="D25" s="22" t="s">
        <v>72</v>
      </c>
      <c r="E25" s="37" t="s">
        <v>73</v>
      </c>
      <c r="F25" s="36" t="s">
        <v>55</v>
      </c>
      <c r="G25" s="22" t="s">
        <v>56</v>
      </c>
      <c r="H25" s="22" t="s">
        <v>72</v>
      </c>
      <c r="I25" s="37" t="s">
        <v>73</v>
      </c>
      <c r="J25" s="178"/>
      <c r="K25" s="36" t="s">
        <v>55</v>
      </c>
      <c r="L25" s="22" t="s">
        <v>56</v>
      </c>
      <c r="M25" s="22" t="s">
        <v>72</v>
      </c>
      <c r="N25" s="37" t="s">
        <v>73</v>
      </c>
    </row>
    <row r="26" spans="1:14">
      <c r="A26" s="40" t="s">
        <v>101</v>
      </c>
      <c r="B26" s="49">
        <v>20</v>
      </c>
      <c r="C26" s="32">
        <v>4.2</v>
      </c>
      <c r="D26" s="32">
        <v>10118</v>
      </c>
      <c r="E26" s="50">
        <v>8.8000000000000007</v>
      </c>
      <c r="F26" s="38">
        <f>('Zusammensetzung Textilien'!B25*'MIPS Textilien'!B26)/100</f>
        <v>1.8</v>
      </c>
      <c r="G26" s="31">
        <f>('Zusammensetzung Textilien'!B25*'MIPS Textilien'!C26)/100</f>
        <v>0.37800000000000006</v>
      </c>
      <c r="H26" s="31">
        <f>('Zusammensetzung Textilien'!B25*'MIPS Textilien'!D26)/100</f>
        <v>910.62</v>
      </c>
      <c r="I26" s="39">
        <f>('Zusammensetzung Textilien'!B25*'MIPS Textilien'!E26)/100</f>
        <v>0.79200000000000004</v>
      </c>
      <c r="J26" s="182">
        <v>0.3</v>
      </c>
      <c r="K26" s="185">
        <f>F39*J26</f>
        <v>5.6939999999999991</v>
      </c>
      <c r="L26" s="194">
        <f>G39*J26</f>
        <v>8.7093000000000007</v>
      </c>
      <c r="M26" s="194">
        <f>H39*J26</f>
        <v>1317.0120000000002</v>
      </c>
      <c r="N26" s="196">
        <f>I39*J26</f>
        <v>2.0621999999999994</v>
      </c>
    </row>
    <row r="27" spans="1:14">
      <c r="A27" s="40" t="s">
        <v>61</v>
      </c>
      <c r="B27" s="38">
        <v>327</v>
      </c>
      <c r="C27" s="31">
        <v>1001.4</v>
      </c>
      <c r="D27" s="31">
        <v>6591</v>
      </c>
      <c r="E27" s="39">
        <v>57.1</v>
      </c>
      <c r="F27" s="38">
        <f>('Zusammensetzung Textilien'!B26*'MIPS Textilien'!B27)/100</f>
        <v>6.54</v>
      </c>
      <c r="G27" s="31">
        <f>('Zusammensetzung Textilien'!B26*'MIPS Textilien'!C27)/100</f>
        <v>20.027999999999999</v>
      </c>
      <c r="H27" s="31">
        <f>('Zusammensetzung Textilien'!B26*'MIPS Textilien'!D27)/100</f>
        <v>131.82</v>
      </c>
      <c r="I27" s="39">
        <f>('Zusammensetzung Textilien'!B26*'MIPS Textilien'!E27)/100</f>
        <v>1.1420000000000001</v>
      </c>
      <c r="J27" s="182"/>
      <c r="K27" s="185"/>
      <c r="L27" s="194"/>
      <c r="M27" s="194"/>
      <c r="N27" s="196"/>
    </row>
    <row r="28" spans="1:14">
      <c r="A28" s="40" t="s">
        <v>102</v>
      </c>
      <c r="B28" s="38">
        <v>6</v>
      </c>
      <c r="C28" s="31">
        <v>1.2</v>
      </c>
      <c r="D28" s="31">
        <v>2841</v>
      </c>
      <c r="E28" s="39">
        <v>2.6</v>
      </c>
      <c r="F28" s="38">
        <f>('Zusammensetzung Textilien'!B27*'MIPS Textilien'!B28)/100</f>
        <v>0.54</v>
      </c>
      <c r="G28" s="31">
        <f>('Zusammensetzung Textilien'!B27*'MIPS Textilien'!C28)/100</f>
        <v>0.10799999999999998</v>
      </c>
      <c r="H28" s="31">
        <f>('Zusammensetzung Textilien'!B27*'MIPS Textilien'!D28)/100</f>
        <v>255.69</v>
      </c>
      <c r="I28" s="39">
        <f>('Zusammensetzung Textilien'!B27*'MIPS Textilien'!E28)/100</f>
        <v>0.23400000000000001</v>
      </c>
      <c r="J28" s="182"/>
      <c r="K28" s="185"/>
      <c r="L28" s="194"/>
      <c r="M28" s="194"/>
      <c r="N28" s="196"/>
    </row>
    <row r="29" spans="1:14">
      <c r="A29" s="40" t="s">
        <v>103</v>
      </c>
      <c r="B29" s="38">
        <v>15</v>
      </c>
      <c r="C29" s="31">
        <v>3.2</v>
      </c>
      <c r="D29" s="31">
        <v>7658</v>
      </c>
      <c r="E29" s="39">
        <v>6.7</v>
      </c>
      <c r="F29" s="38">
        <f>('Zusammensetzung Textilien'!B28*'MIPS Textilien'!B29)/100</f>
        <v>1.35</v>
      </c>
      <c r="G29" s="31">
        <f>('Zusammensetzung Textilien'!B28*'MIPS Textilien'!C29)/100</f>
        <v>0.28800000000000003</v>
      </c>
      <c r="H29" s="31">
        <f>('Zusammensetzung Textilien'!B28*'MIPS Textilien'!D29)/100</f>
        <v>689.22</v>
      </c>
      <c r="I29" s="39">
        <f>('Zusammensetzung Textilien'!B28*'MIPS Textilien'!E29)/100</f>
        <v>0.60300000000000009</v>
      </c>
      <c r="J29" s="182"/>
      <c r="K29" s="185"/>
      <c r="L29" s="194"/>
      <c r="M29" s="194"/>
      <c r="N29" s="196"/>
    </row>
    <row r="30" spans="1:14">
      <c r="A30" s="44" t="s">
        <v>68</v>
      </c>
      <c r="B30" s="38">
        <v>5</v>
      </c>
      <c r="C30" s="31">
        <v>1</v>
      </c>
      <c r="D30" s="31">
        <v>2446</v>
      </c>
      <c r="E30" s="39">
        <v>2.2000000000000002</v>
      </c>
      <c r="F30" s="38">
        <f>('Zusammensetzung Textilien'!B29*'MIPS Textilien'!B30)/100</f>
        <v>0.45</v>
      </c>
      <c r="G30" s="31">
        <f>('Zusammensetzung Textilien'!B29*'MIPS Textilien'!C30)/100</f>
        <v>0.09</v>
      </c>
      <c r="H30" s="31">
        <f>('Zusammensetzung Textilien'!B29*'MIPS Textilien'!D30)/100</f>
        <v>220.14</v>
      </c>
      <c r="I30" s="39">
        <f>('Zusammensetzung Textilien'!B29*'MIPS Textilien'!E30)/100</f>
        <v>0.19800000000000001</v>
      </c>
      <c r="J30" s="182"/>
      <c r="K30" s="185"/>
      <c r="L30" s="194"/>
      <c r="M30" s="194"/>
      <c r="N30" s="196"/>
    </row>
    <row r="31" spans="1:14">
      <c r="A31" s="40" t="s">
        <v>62</v>
      </c>
      <c r="B31" s="38">
        <v>2</v>
      </c>
      <c r="C31" s="31">
        <v>0.4</v>
      </c>
      <c r="D31" s="31">
        <v>1050</v>
      </c>
      <c r="E31" s="39">
        <v>1</v>
      </c>
      <c r="F31" s="38">
        <f>('Zusammensetzung Textilien'!B30*'MIPS Textilien'!B31)/100</f>
        <v>0.18</v>
      </c>
      <c r="G31" s="31">
        <f>('Zusammensetzung Textilien'!B30*'MIPS Textilien'!C31)/100</f>
        <v>3.6000000000000004E-2</v>
      </c>
      <c r="H31" s="31">
        <f>('Zusammensetzung Textilien'!B30*'MIPS Textilien'!D31)/100</f>
        <v>94.5</v>
      </c>
      <c r="I31" s="39">
        <f>('Zusammensetzung Textilien'!B30*'MIPS Textilien'!E31)/100</f>
        <v>0.09</v>
      </c>
      <c r="J31" s="182"/>
      <c r="K31" s="185"/>
      <c r="L31" s="194"/>
      <c r="M31" s="194"/>
      <c r="N31" s="196"/>
    </row>
    <row r="32" spans="1:14">
      <c r="A32" s="40" t="s">
        <v>63</v>
      </c>
      <c r="B32" s="38">
        <v>2</v>
      </c>
      <c r="C32" s="31">
        <v>0.4</v>
      </c>
      <c r="D32" s="31">
        <v>1050</v>
      </c>
      <c r="E32" s="39">
        <v>1</v>
      </c>
      <c r="F32" s="38">
        <f>('Zusammensetzung Textilien'!B31*'MIPS Textilien'!B32)/100</f>
        <v>0.18</v>
      </c>
      <c r="G32" s="31">
        <f>('Zusammensetzung Textilien'!B31*'MIPS Textilien'!C32)/100</f>
        <v>3.6000000000000004E-2</v>
      </c>
      <c r="H32" s="31">
        <f>('Zusammensetzung Textilien'!B31*'MIPS Textilien'!D32)/100</f>
        <v>94.5</v>
      </c>
      <c r="I32" s="39">
        <f>('Zusammensetzung Textilien'!B31*'MIPS Textilien'!E32)/100</f>
        <v>0.09</v>
      </c>
      <c r="J32" s="182"/>
      <c r="K32" s="185"/>
      <c r="L32" s="194"/>
      <c r="M32" s="194"/>
      <c r="N32" s="196"/>
    </row>
    <row r="33" spans="1:14">
      <c r="A33" s="40" t="s">
        <v>64</v>
      </c>
      <c r="B33" s="38">
        <v>8</v>
      </c>
      <c r="C33" s="31">
        <v>0.2</v>
      </c>
      <c r="D33" s="31">
        <v>584</v>
      </c>
      <c r="E33" s="39">
        <v>3.9</v>
      </c>
      <c r="F33" s="38">
        <f>('Zusammensetzung Textilien'!B32*'MIPS Textilien'!B33)/100</f>
        <v>0.72</v>
      </c>
      <c r="G33" s="31">
        <f>('Zusammensetzung Textilien'!B32*'MIPS Textilien'!C33)/100</f>
        <v>1.8000000000000002E-2</v>
      </c>
      <c r="H33" s="31">
        <f>('Zusammensetzung Textilien'!B32*'MIPS Textilien'!D33)/100</f>
        <v>52.56</v>
      </c>
      <c r="I33" s="39">
        <f>('Zusammensetzung Textilien'!B32*'MIPS Textilien'!E33)/100</f>
        <v>0.35100000000000003</v>
      </c>
      <c r="J33" s="182"/>
      <c r="K33" s="185"/>
      <c r="L33" s="194"/>
      <c r="M33" s="194"/>
      <c r="N33" s="196"/>
    </row>
    <row r="34" spans="1:14">
      <c r="A34" s="40" t="s">
        <v>65</v>
      </c>
      <c r="B34" s="38">
        <v>17</v>
      </c>
      <c r="C34" s="31">
        <v>0.9</v>
      </c>
      <c r="D34" s="31">
        <v>2514</v>
      </c>
      <c r="E34" s="39">
        <v>8.1999999999999993</v>
      </c>
      <c r="F34" s="38">
        <f>('Zusammensetzung Textilien'!B33*'MIPS Textilien'!B34)/100</f>
        <v>1.53</v>
      </c>
      <c r="G34" s="31">
        <f>('Zusammensetzung Textilien'!B33*'MIPS Textilien'!C34)/100</f>
        <v>8.1000000000000003E-2</v>
      </c>
      <c r="H34" s="31">
        <f>('Zusammensetzung Textilien'!B33*'MIPS Textilien'!D34)/100</f>
        <v>226.26</v>
      </c>
      <c r="I34" s="39">
        <f>('Zusammensetzung Textilien'!B33*'MIPS Textilien'!E34)/100</f>
        <v>0.73799999999999999</v>
      </c>
      <c r="J34" s="182"/>
      <c r="K34" s="185"/>
      <c r="L34" s="194"/>
      <c r="M34" s="194"/>
      <c r="N34" s="196"/>
    </row>
    <row r="35" spans="1:14">
      <c r="A35" s="40" t="s">
        <v>66</v>
      </c>
      <c r="B35" s="38">
        <v>28</v>
      </c>
      <c r="C35" s="31">
        <v>6</v>
      </c>
      <c r="D35" s="31">
        <v>14311</v>
      </c>
      <c r="E35" s="39">
        <v>12.4</v>
      </c>
      <c r="F35" s="38">
        <f>('Zusammensetzung Textilien'!B34*'MIPS Textilien'!B35)/100</f>
        <v>1.4</v>
      </c>
      <c r="G35" s="31">
        <f>('Zusammensetzung Textilien'!B34*'MIPS Textilien'!C35)/100</f>
        <v>0.3</v>
      </c>
      <c r="H35" s="31">
        <f>('Zusammensetzung Textilien'!B34*'MIPS Textilien'!D35)/100</f>
        <v>715.55</v>
      </c>
      <c r="I35" s="39">
        <f>('Zusammensetzung Textilien'!B34*'MIPS Textilien'!E35)/100</f>
        <v>0.62</v>
      </c>
      <c r="J35" s="182"/>
      <c r="K35" s="185"/>
      <c r="L35" s="194"/>
      <c r="M35" s="194"/>
      <c r="N35" s="196"/>
    </row>
    <row r="36" spans="1:14">
      <c r="A36" s="40" t="s">
        <v>67</v>
      </c>
      <c r="B36" s="38">
        <v>15</v>
      </c>
      <c r="C36" s="31">
        <v>3.2</v>
      </c>
      <c r="D36" s="31">
        <v>7658</v>
      </c>
      <c r="E36" s="39">
        <v>6.7</v>
      </c>
      <c r="F36" s="38">
        <f>('Zusammensetzung Textilien'!B35*'MIPS Textilien'!B36)/100</f>
        <v>1.35</v>
      </c>
      <c r="G36" s="31">
        <f>('Zusammensetzung Textilien'!B35*'MIPS Textilien'!C36)/100</f>
        <v>0.28800000000000003</v>
      </c>
      <c r="H36" s="31">
        <f>('Zusammensetzung Textilien'!B35*'MIPS Textilien'!D36)/100</f>
        <v>689.22</v>
      </c>
      <c r="I36" s="39">
        <f>('Zusammensetzung Textilien'!B35*'MIPS Textilien'!E36)/100</f>
        <v>0.60300000000000009</v>
      </c>
      <c r="J36" s="182"/>
      <c r="K36" s="185"/>
      <c r="L36" s="194"/>
      <c r="M36" s="194"/>
      <c r="N36" s="196"/>
    </row>
    <row r="37" spans="1:14">
      <c r="A37" s="40" t="s">
        <v>69</v>
      </c>
      <c r="B37" s="38">
        <v>6</v>
      </c>
      <c r="C37" s="31">
        <v>1.2</v>
      </c>
      <c r="D37" s="31">
        <v>2841</v>
      </c>
      <c r="E37" s="39">
        <v>2.6</v>
      </c>
      <c r="F37" s="38">
        <f>('Zusammensetzung Textilien'!B36*'MIPS Textilien'!B37)/100</f>
        <v>0.54</v>
      </c>
      <c r="G37" s="31">
        <f>('Zusammensetzung Textilien'!B36*'MIPS Textilien'!C37)/100</f>
        <v>0.10799999999999998</v>
      </c>
      <c r="H37" s="31">
        <f>('Zusammensetzung Textilien'!B36*'MIPS Textilien'!D37)/100</f>
        <v>255.69</v>
      </c>
      <c r="I37" s="39">
        <f>('Zusammensetzung Textilien'!B36*'MIPS Textilien'!E37)/100</f>
        <v>0.23400000000000001</v>
      </c>
      <c r="J37" s="182"/>
      <c r="K37" s="185"/>
      <c r="L37" s="194"/>
      <c r="M37" s="194"/>
      <c r="N37" s="196"/>
    </row>
    <row r="38" spans="1:14" ht="16" thickBot="1">
      <c r="A38" s="40" t="s">
        <v>70</v>
      </c>
      <c r="B38" s="51">
        <v>80</v>
      </c>
      <c r="C38" s="48">
        <v>242.4</v>
      </c>
      <c r="D38" s="48">
        <v>1809</v>
      </c>
      <c r="E38" s="52">
        <v>39.299999999999997</v>
      </c>
      <c r="F38" s="38">
        <f>('Zusammensetzung Textilien'!B37*'MIPS Textilien'!B38)/100</f>
        <v>2.4</v>
      </c>
      <c r="G38" s="31">
        <f>('Zusammensetzung Textilien'!B37*'MIPS Textilien'!C38)/100</f>
        <v>7.2720000000000002</v>
      </c>
      <c r="H38" s="31">
        <f>('Zusammensetzung Textilien'!B37*'MIPS Textilien'!D38)/100</f>
        <v>54.27</v>
      </c>
      <c r="I38" s="39">
        <f>('Zusammensetzung Textilien'!B37*'MIPS Textilien'!E38)/100</f>
        <v>1.1789999999999998</v>
      </c>
      <c r="J38" s="182"/>
      <c r="K38" s="185"/>
      <c r="L38" s="194"/>
      <c r="M38" s="194"/>
      <c r="N38" s="196"/>
    </row>
    <row r="39" spans="1:14" ht="16" thickBot="1">
      <c r="A39" s="20" t="s">
        <v>53</v>
      </c>
      <c r="B39" s="53"/>
      <c r="C39" s="54"/>
      <c r="D39" s="54"/>
      <c r="E39" s="55"/>
      <c r="F39" s="41">
        <f>SUM(F26:F38)</f>
        <v>18.979999999999997</v>
      </c>
      <c r="G39" s="42">
        <f>SUM(G26:G38)</f>
        <v>29.031000000000006</v>
      </c>
      <c r="H39" s="42">
        <f>SUM(H26:H38)</f>
        <v>4390.0400000000009</v>
      </c>
      <c r="I39" s="43">
        <f>SUM(I26:I38)</f>
        <v>6.8739999999999988</v>
      </c>
      <c r="J39" s="184"/>
      <c r="K39" s="187"/>
      <c r="L39" s="195"/>
      <c r="M39" s="195"/>
      <c r="N39" s="197"/>
    </row>
    <row r="40" spans="1:14" s="2" customFormat="1" ht="16" thickTop="1">
      <c r="A40" s="6"/>
      <c r="B40" s="6"/>
      <c r="C40" s="6"/>
      <c r="D40" s="6"/>
      <c r="E40" s="6"/>
      <c r="F40" s="6"/>
      <c r="G40" s="6"/>
      <c r="H40" s="6"/>
      <c r="I40" s="6"/>
      <c r="J40" s="35"/>
      <c r="K40" s="34"/>
      <c r="L40" s="11"/>
      <c r="M40" s="11"/>
      <c r="N40" s="11"/>
    </row>
    <row r="41" spans="1:14" ht="16" thickBot="1"/>
    <row r="42" spans="1:14" ht="39" customHeight="1" thickTop="1">
      <c r="A42" s="198" t="s">
        <v>106</v>
      </c>
      <c r="B42" s="179" t="s">
        <v>54</v>
      </c>
      <c r="C42" s="180"/>
      <c r="D42" s="180"/>
      <c r="E42" s="181"/>
      <c r="F42" s="4"/>
      <c r="G42" s="4"/>
      <c r="H42" s="4"/>
      <c r="I42" s="4"/>
      <c r="J42" s="4"/>
      <c r="K42" s="4"/>
    </row>
    <row r="43" spans="1:14" ht="45">
      <c r="A43" s="199"/>
      <c r="B43" s="36" t="s">
        <v>55</v>
      </c>
      <c r="C43" s="22" t="s">
        <v>56</v>
      </c>
      <c r="D43" s="22" t="s">
        <v>72</v>
      </c>
      <c r="E43" s="37" t="s">
        <v>73</v>
      </c>
      <c r="F43" s="8"/>
      <c r="G43" s="8"/>
      <c r="H43" s="8"/>
      <c r="I43" s="8"/>
      <c r="J43" s="8"/>
      <c r="K43" s="7"/>
    </row>
    <row r="44" spans="1:14" ht="16" thickBot="1">
      <c r="A44" s="40" t="s">
        <v>107</v>
      </c>
      <c r="B44" s="56">
        <f>(('Zusammensetzung Textilien'!E4*K4)+('Zusammensetzung Textilien'!E5*K26))/100</f>
        <v>3.3671999999999991</v>
      </c>
      <c r="C44" s="57">
        <f>(('Zusammensetzung Textilien'!E4*L4)+('Zusammensetzung Textilien'!E5*L26))/100</f>
        <v>4.7564700000000002</v>
      </c>
      <c r="D44" s="57">
        <f>(('Zusammensetzung Textilien'!E4*M4)+('Zusammensetzung Textilien'!E5*M26))/100</f>
        <v>654.44310000000007</v>
      </c>
      <c r="E44" s="58">
        <f>(('Zusammensetzung Textilien'!E4*N4)+('Zusammensetzung Textilien'!E5*N26))/100</f>
        <v>1.7177999999999995</v>
      </c>
      <c r="F44" s="5"/>
      <c r="G44" s="5"/>
      <c r="H44" s="5"/>
      <c r="I44" s="5"/>
      <c r="J44" s="9"/>
      <c r="K44" s="4"/>
    </row>
    <row r="45" spans="1:14" ht="16" thickTop="1">
      <c r="F45" s="4"/>
      <c r="G45" s="4"/>
      <c r="H45" s="4"/>
      <c r="I45" s="4"/>
      <c r="J45" s="4"/>
      <c r="K45" s="4"/>
    </row>
    <row r="46" spans="1:14">
      <c r="F46" s="4"/>
      <c r="G46" s="4"/>
      <c r="H46" s="4"/>
      <c r="I46" s="4"/>
      <c r="J46" s="4"/>
      <c r="K46" s="4"/>
    </row>
    <row r="47" spans="1:14">
      <c r="F47" s="4"/>
      <c r="G47" s="4"/>
      <c r="H47" s="4"/>
      <c r="I47" s="4"/>
      <c r="J47" s="4"/>
      <c r="K47" s="4"/>
    </row>
  </sheetData>
  <mergeCells count="22">
    <mergeCell ref="B42:E42"/>
    <mergeCell ref="A42:A43"/>
    <mergeCell ref="A24:A25"/>
    <mergeCell ref="A2:A3"/>
    <mergeCell ref="J2:J3"/>
    <mergeCell ref="J24:J25"/>
    <mergeCell ref="B2:E2"/>
    <mergeCell ref="B24:E24"/>
    <mergeCell ref="L26:L39"/>
    <mergeCell ref="M26:M39"/>
    <mergeCell ref="N26:N39"/>
    <mergeCell ref="F2:I2"/>
    <mergeCell ref="K2:N2"/>
    <mergeCell ref="L4:L21"/>
    <mergeCell ref="M4:M21"/>
    <mergeCell ref="N4:N21"/>
    <mergeCell ref="J26:J39"/>
    <mergeCell ref="K26:K39"/>
    <mergeCell ref="K4:K21"/>
    <mergeCell ref="J4:J21"/>
    <mergeCell ref="K24:N24"/>
    <mergeCell ref="F24:I2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499984740745262"/>
  </sheetPr>
  <dimension ref="A1:J26"/>
  <sheetViews>
    <sheetView workbookViewId="0">
      <selection activeCell="M12" sqref="M12"/>
    </sheetView>
  </sheetViews>
  <sheetFormatPr baseColWidth="10" defaultRowHeight="15" x14ac:dyDescent="0"/>
  <cols>
    <col min="1" max="1" width="40.5703125" bestFit="1" customWidth="1"/>
    <col min="2" max="2" width="10.85546875" customWidth="1"/>
    <col min="3" max="3" width="10" customWidth="1"/>
    <col min="4" max="4" width="8.42578125" customWidth="1"/>
    <col min="5" max="5" width="7.140625" customWidth="1"/>
    <col min="6" max="6" width="22" customWidth="1"/>
    <col min="7" max="7" width="12" customWidth="1"/>
  </cols>
  <sheetData>
    <row r="1" spans="1:10" ht="16" thickBot="1"/>
    <row r="2" spans="1:10" ht="31" customHeight="1" thickTop="1">
      <c r="A2" s="169" t="s">
        <v>31</v>
      </c>
      <c r="B2" s="171" t="s">
        <v>108</v>
      </c>
      <c r="C2" s="172"/>
      <c r="D2" s="172"/>
      <c r="E2" s="173"/>
      <c r="F2" s="177" t="s">
        <v>160</v>
      </c>
      <c r="G2" s="179" t="s">
        <v>54</v>
      </c>
      <c r="H2" s="180"/>
      <c r="I2" s="180"/>
      <c r="J2" s="181"/>
    </row>
    <row r="3" spans="1:10" ht="95" customHeight="1">
      <c r="A3" s="170"/>
      <c r="B3" s="36" t="s">
        <v>55</v>
      </c>
      <c r="C3" s="22" t="s">
        <v>56</v>
      </c>
      <c r="D3" s="22" t="s">
        <v>72</v>
      </c>
      <c r="E3" s="37" t="s">
        <v>73</v>
      </c>
      <c r="F3" s="178"/>
      <c r="G3" s="36" t="s">
        <v>55</v>
      </c>
      <c r="H3" s="22" t="s">
        <v>56</v>
      </c>
      <c r="I3" s="22" t="s">
        <v>72</v>
      </c>
      <c r="J3" s="37" t="s">
        <v>73</v>
      </c>
    </row>
    <row r="4" spans="1:10" ht="15" customHeight="1">
      <c r="A4" s="46" t="s">
        <v>76</v>
      </c>
      <c r="B4" s="38">
        <v>1378</v>
      </c>
      <c r="C4" s="31"/>
      <c r="D4" s="31">
        <v>15868</v>
      </c>
      <c r="E4" s="39">
        <v>133.30000000000001</v>
      </c>
      <c r="F4" s="85">
        <v>0.5</v>
      </c>
      <c r="G4" s="65">
        <f>B4*F4</f>
        <v>689</v>
      </c>
      <c r="H4" s="66"/>
      <c r="I4" s="66">
        <f>D4*F4</f>
        <v>7934</v>
      </c>
      <c r="J4" s="67">
        <f>E4*F4</f>
        <v>66.650000000000006</v>
      </c>
    </row>
    <row r="5" spans="1:10">
      <c r="A5" s="46" t="s">
        <v>141</v>
      </c>
      <c r="B5" s="38">
        <v>2159</v>
      </c>
      <c r="C5" s="31"/>
      <c r="D5" s="31">
        <v>22255</v>
      </c>
      <c r="E5" s="39">
        <v>222.2</v>
      </c>
      <c r="F5" s="85">
        <v>0.5</v>
      </c>
      <c r="G5" s="65">
        <f t="shared" ref="G5:G25" si="0">B5*F5</f>
        <v>1079.5</v>
      </c>
      <c r="H5" s="66"/>
      <c r="I5" s="66">
        <f t="shared" ref="I5:I25" si="1">D5*F5</f>
        <v>11127.5</v>
      </c>
      <c r="J5" s="67">
        <f t="shared" ref="J5:J25" si="2">E5*F5</f>
        <v>111.1</v>
      </c>
    </row>
    <row r="6" spans="1:10">
      <c r="A6" s="46" t="s">
        <v>142</v>
      </c>
      <c r="B6" s="38">
        <v>1527</v>
      </c>
      <c r="C6" s="31"/>
      <c r="D6" s="31">
        <v>28097</v>
      </c>
      <c r="E6" s="39">
        <v>290.2</v>
      </c>
      <c r="F6" s="85">
        <v>0.5</v>
      </c>
      <c r="G6" s="65">
        <f t="shared" si="0"/>
        <v>763.5</v>
      </c>
      <c r="H6" s="66"/>
      <c r="I6" s="66">
        <f t="shared" si="1"/>
        <v>14048.5</v>
      </c>
      <c r="J6" s="67">
        <f t="shared" si="2"/>
        <v>145.1</v>
      </c>
    </row>
    <row r="7" spans="1:10">
      <c r="A7" s="46" t="s">
        <v>143</v>
      </c>
      <c r="B7" s="38">
        <v>1646</v>
      </c>
      <c r="C7" s="31"/>
      <c r="D7" s="31">
        <v>19676</v>
      </c>
      <c r="E7" s="39">
        <v>181.7</v>
      </c>
      <c r="F7" s="85">
        <v>0.5</v>
      </c>
      <c r="G7" s="65">
        <f t="shared" si="0"/>
        <v>823</v>
      </c>
      <c r="H7" s="66"/>
      <c r="I7" s="66">
        <f t="shared" si="1"/>
        <v>9838</v>
      </c>
      <c r="J7" s="67">
        <f t="shared" si="2"/>
        <v>90.85</v>
      </c>
    </row>
    <row r="8" spans="1:10">
      <c r="A8" s="46" t="s">
        <v>58</v>
      </c>
      <c r="B8" s="38">
        <v>768</v>
      </c>
      <c r="C8" s="31"/>
      <c r="D8" s="31">
        <v>9845</v>
      </c>
      <c r="E8" s="39">
        <v>70.900000000000006</v>
      </c>
      <c r="F8" s="85">
        <v>0.5</v>
      </c>
      <c r="G8" s="65">
        <f t="shared" si="0"/>
        <v>384</v>
      </c>
      <c r="H8" s="66"/>
      <c r="I8" s="66">
        <f t="shared" si="1"/>
        <v>4922.5</v>
      </c>
      <c r="J8" s="67">
        <f t="shared" si="2"/>
        <v>35.450000000000003</v>
      </c>
    </row>
    <row r="9" spans="1:10">
      <c r="A9" s="46" t="s">
        <v>144</v>
      </c>
      <c r="B9" s="38">
        <v>1036</v>
      </c>
      <c r="C9" s="31"/>
      <c r="D9" s="31">
        <v>19386</v>
      </c>
      <c r="E9" s="39">
        <v>179.2</v>
      </c>
      <c r="F9" s="85">
        <v>0.5</v>
      </c>
      <c r="G9" s="65">
        <f t="shared" si="0"/>
        <v>518</v>
      </c>
      <c r="H9" s="66"/>
      <c r="I9" s="66">
        <f t="shared" si="1"/>
        <v>9693</v>
      </c>
      <c r="J9" s="67">
        <f t="shared" si="2"/>
        <v>89.6</v>
      </c>
    </row>
    <row r="10" spans="1:10">
      <c r="A10" s="46" t="s">
        <v>145</v>
      </c>
      <c r="B10" s="38">
        <v>939</v>
      </c>
      <c r="C10" s="31"/>
      <c r="D10" s="31">
        <v>11841</v>
      </c>
      <c r="E10" s="39">
        <v>109.1</v>
      </c>
      <c r="F10" s="85">
        <v>0.5</v>
      </c>
      <c r="G10" s="65">
        <f t="shared" si="0"/>
        <v>469.5</v>
      </c>
      <c r="H10" s="66"/>
      <c r="I10" s="66">
        <f t="shared" si="1"/>
        <v>5920.5</v>
      </c>
      <c r="J10" s="67">
        <f t="shared" si="2"/>
        <v>54.55</v>
      </c>
    </row>
    <row r="11" spans="1:10">
      <c r="A11" s="46" t="s">
        <v>57</v>
      </c>
      <c r="B11" s="38">
        <v>367</v>
      </c>
      <c r="C11" s="31"/>
      <c r="D11" s="31">
        <v>4621</v>
      </c>
      <c r="E11" s="39">
        <v>42.6</v>
      </c>
      <c r="F11" s="85">
        <v>0.5</v>
      </c>
      <c r="G11" s="65">
        <f t="shared" si="0"/>
        <v>183.5</v>
      </c>
      <c r="H11" s="66"/>
      <c r="I11" s="66">
        <f t="shared" si="1"/>
        <v>2310.5</v>
      </c>
      <c r="J11" s="67">
        <f t="shared" si="2"/>
        <v>21.3</v>
      </c>
    </row>
    <row r="12" spans="1:10">
      <c r="A12" s="46" t="s">
        <v>146</v>
      </c>
      <c r="B12" s="38">
        <v>71</v>
      </c>
      <c r="C12" s="31"/>
      <c r="D12" s="31">
        <v>1669</v>
      </c>
      <c r="E12" s="39">
        <v>13.3</v>
      </c>
      <c r="F12" s="85">
        <v>0.5</v>
      </c>
      <c r="G12" s="65">
        <f t="shared" si="0"/>
        <v>35.5</v>
      </c>
      <c r="H12" s="66"/>
      <c r="I12" s="66">
        <f t="shared" si="1"/>
        <v>834.5</v>
      </c>
      <c r="J12" s="67">
        <f t="shared" si="2"/>
        <v>6.65</v>
      </c>
    </row>
    <row r="13" spans="1:10">
      <c r="A13" s="46" t="s">
        <v>147</v>
      </c>
      <c r="B13" s="38">
        <v>53</v>
      </c>
      <c r="C13" s="31"/>
      <c r="D13" s="31">
        <v>474</v>
      </c>
      <c r="E13" s="39">
        <v>4.3</v>
      </c>
      <c r="F13" s="85">
        <v>0.5</v>
      </c>
      <c r="G13" s="65">
        <f t="shared" si="0"/>
        <v>26.5</v>
      </c>
      <c r="H13" s="66"/>
      <c r="I13" s="66">
        <f t="shared" si="1"/>
        <v>237</v>
      </c>
      <c r="J13" s="67">
        <f t="shared" si="2"/>
        <v>2.15</v>
      </c>
    </row>
    <row r="14" spans="1:10">
      <c r="A14" s="46" t="s">
        <v>148</v>
      </c>
      <c r="B14" s="38">
        <v>75</v>
      </c>
      <c r="C14" s="31"/>
      <c r="D14" s="31">
        <v>234</v>
      </c>
      <c r="E14" s="39">
        <v>3.4</v>
      </c>
      <c r="F14" s="85">
        <v>0.5</v>
      </c>
      <c r="G14" s="65">
        <f t="shared" si="0"/>
        <v>37.5</v>
      </c>
      <c r="H14" s="66"/>
      <c r="I14" s="66">
        <f t="shared" si="1"/>
        <v>117</v>
      </c>
      <c r="J14" s="67">
        <f t="shared" si="2"/>
        <v>1.7</v>
      </c>
    </row>
    <row r="15" spans="1:10">
      <c r="A15" s="46" t="s">
        <v>149</v>
      </c>
      <c r="B15" s="38">
        <v>46</v>
      </c>
      <c r="C15" s="31"/>
      <c r="D15" s="31">
        <v>118</v>
      </c>
      <c r="E15" s="39">
        <v>0.9</v>
      </c>
      <c r="F15" s="85">
        <v>0.5</v>
      </c>
      <c r="G15" s="65">
        <f t="shared" si="0"/>
        <v>23</v>
      </c>
      <c r="H15" s="66"/>
      <c r="I15" s="66">
        <f t="shared" si="1"/>
        <v>59</v>
      </c>
      <c r="J15" s="67">
        <f t="shared" si="2"/>
        <v>0.45</v>
      </c>
    </row>
    <row r="16" spans="1:10">
      <c r="A16" s="46" t="s">
        <v>150</v>
      </c>
      <c r="B16" s="38">
        <v>14</v>
      </c>
      <c r="C16" s="31"/>
      <c r="D16" s="31">
        <v>42</v>
      </c>
      <c r="E16" s="39">
        <v>0.6</v>
      </c>
      <c r="F16" s="85">
        <v>0.5</v>
      </c>
      <c r="G16" s="65">
        <f t="shared" si="0"/>
        <v>7</v>
      </c>
      <c r="H16" s="66"/>
      <c r="I16" s="66">
        <f t="shared" si="1"/>
        <v>21</v>
      </c>
      <c r="J16" s="67">
        <f t="shared" si="2"/>
        <v>0.3</v>
      </c>
    </row>
    <row r="17" spans="1:10">
      <c r="A17" s="46" t="s">
        <v>151</v>
      </c>
      <c r="B17" s="38">
        <v>85</v>
      </c>
      <c r="C17" s="31"/>
      <c r="D17" s="31">
        <v>283</v>
      </c>
      <c r="E17" s="39">
        <v>2.1</v>
      </c>
      <c r="F17" s="85">
        <v>0.5</v>
      </c>
      <c r="G17" s="65">
        <f t="shared" si="0"/>
        <v>42.5</v>
      </c>
      <c r="H17" s="66"/>
      <c r="I17" s="66">
        <f t="shared" si="1"/>
        <v>141.5</v>
      </c>
      <c r="J17" s="67">
        <f t="shared" si="2"/>
        <v>1.05</v>
      </c>
    </row>
    <row r="18" spans="1:10">
      <c r="A18" s="46" t="s">
        <v>152</v>
      </c>
      <c r="B18" s="38">
        <v>32</v>
      </c>
      <c r="C18" s="31"/>
      <c r="D18" s="31">
        <v>27</v>
      </c>
      <c r="E18" s="39">
        <v>6.9</v>
      </c>
      <c r="F18" s="85">
        <v>0.5</v>
      </c>
      <c r="G18" s="65">
        <f t="shared" si="0"/>
        <v>16</v>
      </c>
      <c r="H18" s="66"/>
      <c r="I18" s="66">
        <f t="shared" si="1"/>
        <v>13.5</v>
      </c>
      <c r="J18" s="67">
        <f t="shared" si="2"/>
        <v>3.45</v>
      </c>
    </row>
    <row r="19" spans="1:10">
      <c r="A19" s="46" t="s">
        <v>153</v>
      </c>
      <c r="B19" s="38">
        <v>2614</v>
      </c>
      <c r="C19" s="31"/>
      <c r="D19" s="31">
        <v>78928</v>
      </c>
      <c r="E19" s="39">
        <v>51.9</v>
      </c>
      <c r="F19" s="85">
        <v>0.5</v>
      </c>
      <c r="G19" s="65">
        <f t="shared" si="0"/>
        <v>1307</v>
      </c>
      <c r="H19" s="66"/>
      <c r="I19" s="66">
        <f t="shared" si="1"/>
        <v>39464</v>
      </c>
      <c r="J19" s="67">
        <f t="shared" si="2"/>
        <v>25.95</v>
      </c>
    </row>
    <row r="20" spans="1:10">
      <c r="A20" s="46" t="s">
        <v>154</v>
      </c>
      <c r="B20" s="38">
        <v>1714</v>
      </c>
      <c r="C20" s="31"/>
      <c r="D20" s="31">
        <v>17662</v>
      </c>
      <c r="E20" s="39">
        <v>214.8</v>
      </c>
      <c r="F20" s="85">
        <v>0.5</v>
      </c>
      <c r="G20" s="65">
        <f t="shared" si="0"/>
        <v>857</v>
      </c>
      <c r="H20" s="66"/>
      <c r="I20" s="66">
        <f t="shared" si="1"/>
        <v>8831</v>
      </c>
      <c r="J20" s="67">
        <f t="shared" si="2"/>
        <v>107.4</v>
      </c>
    </row>
    <row r="21" spans="1:10" ht="16" customHeight="1">
      <c r="A21" s="46" t="s">
        <v>155</v>
      </c>
      <c r="B21" s="38">
        <v>1714</v>
      </c>
      <c r="C21" s="31"/>
      <c r="D21" s="31">
        <v>17662</v>
      </c>
      <c r="E21" s="39">
        <v>214.8</v>
      </c>
      <c r="F21" s="85">
        <v>0.5</v>
      </c>
      <c r="G21" s="65">
        <f t="shared" si="0"/>
        <v>857</v>
      </c>
      <c r="H21" s="66"/>
      <c r="I21" s="66">
        <f t="shared" si="1"/>
        <v>8831</v>
      </c>
      <c r="J21" s="67">
        <f t="shared" si="2"/>
        <v>107.4</v>
      </c>
    </row>
    <row r="22" spans="1:10">
      <c r="A22" s="46" t="s">
        <v>156</v>
      </c>
      <c r="B22" s="38">
        <v>1464</v>
      </c>
      <c r="C22" s="31"/>
      <c r="D22" s="31">
        <v>5309</v>
      </c>
      <c r="E22" s="39">
        <v>87.8</v>
      </c>
      <c r="F22" s="85">
        <v>0.5</v>
      </c>
      <c r="G22" s="65">
        <f t="shared" si="0"/>
        <v>732</v>
      </c>
      <c r="H22" s="66"/>
      <c r="I22" s="66">
        <f t="shared" si="1"/>
        <v>2654.5</v>
      </c>
      <c r="J22" s="67">
        <f t="shared" si="2"/>
        <v>43.9</v>
      </c>
    </row>
    <row r="23" spans="1:10" ht="16" customHeight="1">
      <c r="A23" s="46" t="s">
        <v>157</v>
      </c>
      <c r="B23" s="38">
        <v>442</v>
      </c>
      <c r="C23" s="31"/>
      <c r="D23" s="31">
        <v>6180</v>
      </c>
      <c r="E23" s="39">
        <v>300.7</v>
      </c>
      <c r="F23" s="85">
        <v>0.5</v>
      </c>
      <c r="G23" s="65">
        <f t="shared" si="0"/>
        <v>221</v>
      </c>
      <c r="H23" s="66"/>
      <c r="I23" s="66">
        <f t="shared" si="1"/>
        <v>3090</v>
      </c>
      <c r="J23" s="67">
        <f t="shared" si="2"/>
        <v>150.35</v>
      </c>
    </row>
    <row r="24" spans="1:10" ht="16" customHeight="1">
      <c r="A24" s="46" t="s">
        <v>158</v>
      </c>
      <c r="B24" s="38">
        <v>712</v>
      </c>
      <c r="C24" s="31"/>
      <c r="D24" s="31">
        <v>11861</v>
      </c>
      <c r="E24" s="39">
        <v>24</v>
      </c>
      <c r="F24" s="85">
        <v>0.5</v>
      </c>
      <c r="G24" s="65">
        <f t="shared" si="0"/>
        <v>356</v>
      </c>
      <c r="H24" s="66"/>
      <c r="I24" s="66">
        <f t="shared" si="1"/>
        <v>5930.5</v>
      </c>
      <c r="J24" s="67">
        <f t="shared" si="2"/>
        <v>12</v>
      </c>
    </row>
    <row r="25" spans="1:10" ht="16" customHeight="1" thickBot="1">
      <c r="A25" s="71" t="s">
        <v>159</v>
      </c>
      <c r="B25" s="72">
        <v>26</v>
      </c>
      <c r="C25" s="73"/>
      <c r="D25" s="73">
        <v>100</v>
      </c>
      <c r="E25" s="74">
        <v>0.5</v>
      </c>
      <c r="F25" s="86">
        <v>0.5</v>
      </c>
      <c r="G25" s="68">
        <f t="shared" si="0"/>
        <v>13</v>
      </c>
      <c r="H25" s="69"/>
      <c r="I25" s="69">
        <f t="shared" si="1"/>
        <v>50</v>
      </c>
      <c r="J25" s="70">
        <f t="shared" si="2"/>
        <v>0.25</v>
      </c>
    </row>
    <row r="26" spans="1:10" ht="16" thickTop="1">
      <c r="G26" s="1"/>
    </row>
  </sheetData>
  <mergeCells count="4">
    <mergeCell ref="A2:A3"/>
    <mergeCell ref="B2:E2"/>
    <mergeCell ref="F2:F3"/>
    <mergeCell ref="G2:J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Produktkategorien &amp; MIPS</vt:lpstr>
      <vt:lpstr>Zusammensetzung Möbel</vt:lpstr>
      <vt:lpstr>Zusammensetzung Textilien</vt:lpstr>
      <vt:lpstr>MIPS Möbel</vt:lpstr>
      <vt:lpstr>MIPS Textilien</vt:lpstr>
      <vt:lpstr>MIPS Elektro(nik)geräte</vt:lpstr>
    </vt:vector>
  </TitlesOfParts>
  <Company>Wuppertal Institut für Klima, Umwelt, Energie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Nadja von Gries</dc:creator>
  <cp:lastModifiedBy>Nadja von Gries</cp:lastModifiedBy>
  <dcterms:created xsi:type="dcterms:W3CDTF">2016-02-11T14:46:30Z</dcterms:created>
  <dcterms:modified xsi:type="dcterms:W3CDTF">2016-04-26T15:01:27Z</dcterms:modified>
</cp:coreProperties>
</file>